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bond\Downloads\"/>
    </mc:Choice>
  </mc:AlternateContent>
  <xr:revisionPtr revIDLastSave="0" documentId="13_ncr:1_{EEF97F8D-97EC-4E56-8CDA-FFDFCB96BFD1}" xr6:coauthVersionLast="47" xr6:coauthVersionMax="47" xr10:uidLastSave="{00000000-0000-0000-0000-000000000000}"/>
  <workbookProtection workbookAlgorithmName="SHA-512" workbookHashValue="rwYC49l4D9k6FnAv6/DpoPTuU/Str53BYzth/cYGd/95yE1/vcH50aX8nn/YvnCiU+9tpT71q2jRjL8p4ogUXw==" workbookSaltValue="KKVh6U22W8OaHYuBocDRrg==" workbookSpinCount="100000" lockStructure="1"/>
  <bookViews>
    <workbookView xWindow="-110" yWindow="-110" windowWidth="19420" windowHeight="11500" tabRatio="754" xr2:uid="{20563D61-766F-4E9A-92D8-2AFDEA872DA1}"/>
  </bookViews>
  <sheets>
    <sheet name="Invoice – Tax Auto‑Calculated" sheetId="18" r:id="rId1"/>
    <sheet name="Invoice – Tax Entered Manually" sheetId="19" r:id="rId2"/>
    <sheet name="Tax Table – Auto‑Ca" sheetId="14" state="hidden" r:id="rId3"/>
    <sheet name="Passwords" sheetId="20" state="hidden" r:id="rId4"/>
  </sheets>
  <externalReferences>
    <externalReference r:id="rId5"/>
    <externalReference r:id="rId6"/>
  </externalReferences>
  <definedNames>
    <definedName name="Country" localSheetId="0">'Invoice – Tax Auto‑Calculated'!$K$19</definedName>
    <definedName name="Country" localSheetId="1">'Invoice – Tax Entered Manually'!$K$19</definedName>
    <definedName name="Country">#REF!</definedName>
    <definedName name="CountryList" localSheetId="0">_xlfn.ANCHORARRAY('[1]Tax Table V3'!A1)</definedName>
    <definedName name="CountryList" localSheetId="1">_xlfn.ANCHORARRAY('[1]Tax Table V3'!A1)</definedName>
    <definedName name="CountryList">_xlfn.ANCHORARRAY('Tax Table – Auto‑Ca'!A1)</definedName>
    <definedName name="Province" localSheetId="0">'Invoice – Tax Auto‑Calculated'!$K$17</definedName>
    <definedName name="Province" localSheetId="1">'Invoice – Tax Entered Manually'!$K$17</definedName>
    <definedName name="Province">#REF!</definedName>
    <definedName name="TaxTable" localSheetId="0">'[2]Tax Table'!$B$3:$E$21</definedName>
    <definedName name="TaxTable" localSheetId="1">'[2]Tax Table'!$B$3:$E$21</definedName>
    <definedName name="TaxTable">#REF!</definedName>
    <definedName name="Taxtable2">'[1]Tax Table'!$B$3:$E$21</definedName>
    <definedName name="XYZ">'[1]Invoice V2'!$K$19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7" i="19" l="1"/>
  <c r="P26" i="19"/>
  <c r="P29" i="18"/>
  <c r="O29" i="18"/>
  <c r="P28" i="18"/>
  <c r="O28" i="18"/>
  <c r="P7" i="18"/>
  <c r="O31" i="18" s="1"/>
  <c r="C10" i="18"/>
  <c r="O7" i="18"/>
  <c r="P24" i="18"/>
  <c r="P25" i="18"/>
  <c r="P30" i="18"/>
  <c r="P31" i="18"/>
  <c r="P32" i="18"/>
  <c r="P33" i="18"/>
  <c r="P34" i="18"/>
  <c r="P35" i="18"/>
  <c r="P36" i="18"/>
  <c r="P37" i="18"/>
  <c r="P38" i="18"/>
  <c r="P39" i="18"/>
  <c r="P40" i="18"/>
  <c r="P42" i="18"/>
  <c r="H17" i="14"/>
  <c r="O38" i="18" l="1"/>
  <c r="O37" i="18"/>
  <c r="O30" i="18"/>
  <c r="O27" i="18"/>
  <c r="P27" i="18" s="1"/>
  <c r="O36" i="18"/>
  <c r="O26" i="18"/>
  <c r="P26" i="18" s="1"/>
  <c r="O35" i="18"/>
  <c r="O25" i="18"/>
  <c r="O42" i="18"/>
  <c r="O34" i="18"/>
  <c r="O24" i="18"/>
  <c r="O41" i="18"/>
  <c r="O33" i="18"/>
  <c r="O23" i="18"/>
  <c r="P23" i="18" s="1"/>
  <c r="O40" i="18"/>
  <c r="O32" i="18"/>
  <c r="O22" i="18"/>
  <c r="O39" i="18"/>
  <c r="P41" i="18"/>
  <c r="P22" i="18" l="1"/>
  <c r="P50" i="18"/>
  <c r="L19" i="18" l="1"/>
  <c r="M2" i="14" a="1"/>
  <c r="M2" i="14" s="1"/>
  <c r="K2" i="14" a="1"/>
  <c r="K2" i="14" s="1"/>
  <c r="L9" i="18" l="1"/>
  <c r="P44" i="18"/>
  <c r="P46" i="19" l="1"/>
  <c r="P23" i="19"/>
  <c r="P24" i="19"/>
  <c r="P25" i="19"/>
  <c r="P28" i="19"/>
  <c r="P29" i="19"/>
  <c r="P30" i="19"/>
  <c r="P31" i="19"/>
  <c r="P32" i="19"/>
  <c r="P33" i="19"/>
  <c r="P34" i="19"/>
  <c r="P35" i="19"/>
  <c r="P36" i="19"/>
  <c r="P37" i="19"/>
  <c r="P38" i="19"/>
  <c r="P39" i="19"/>
  <c r="P40" i="19"/>
  <c r="P41" i="19"/>
  <c r="P42" i="19"/>
  <c r="P22" i="19"/>
  <c r="P44" i="19"/>
  <c r="P45" i="18"/>
  <c r="P50" i="19" l="1"/>
  <c r="P49" i="18"/>
  <c r="P45" i="19"/>
  <c r="P49" i="19" l="1"/>
  <c r="P46" i="18" l="1"/>
  <c r="P51" i="18" s="1"/>
  <c r="P51" i="1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<sst xmlns="http://schemas.openxmlformats.org/spreadsheetml/2006/main" count="238" uniqueCount="115">
  <si>
    <t>INVOICE TYPE</t>
  </si>
  <si>
    <t>INVOICE</t>
  </si>
  <si>
    <t>Pay to:</t>
  </si>
  <si>
    <t>Toastmasters International</t>
  </si>
  <si>
    <t>9127 S Jamaica Street, Suite 400</t>
  </si>
  <si>
    <r>
      <rPr>
        <b/>
        <sz val="12"/>
        <color rgb="FFC00000"/>
        <rFont val="Aptos Narrow"/>
        <family val="2"/>
        <scheme val="minor"/>
      </rPr>
      <t xml:space="preserve">STEP 1:  </t>
    </r>
    <r>
      <rPr>
        <b/>
        <sz val="12"/>
        <color theme="1"/>
        <rFont val="Aptos Narrow"/>
        <family val="2"/>
        <scheme val="minor"/>
      </rPr>
      <t>SET TAX RATE</t>
    </r>
  </si>
  <si>
    <t>Englewood, Colorado 80112 USA</t>
  </si>
  <si>
    <t>Country:</t>
  </si>
  <si>
    <t>P: +1 720-439-5050 • F: +1 303-799-7753</t>
  </si>
  <si>
    <t>TOASTMASTERS CLUB INFORMATION</t>
  </si>
  <si>
    <r>
      <t xml:space="preserve">DATE </t>
    </r>
    <r>
      <rPr>
        <sz val="12"/>
        <color theme="1"/>
        <rFont val="Aptos Narrow"/>
        <family val="2"/>
        <scheme val="minor"/>
      </rPr>
      <t>(MM/DD/YYYY)</t>
    </r>
  </si>
  <si>
    <t>INVOICE #</t>
  </si>
  <si>
    <t>Club Name:</t>
  </si>
  <si>
    <t>BILL TO</t>
  </si>
  <si>
    <t>Club Number:</t>
  </si>
  <si>
    <t>Street:</t>
  </si>
  <si>
    <t>Additional Info:
(optional)</t>
  </si>
  <si>
    <t>City:</t>
  </si>
  <si>
    <t>State/Province:</t>
  </si>
  <si>
    <t>REVERSE CHARGE MECHANISM OR EXEMPT</t>
  </si>
  <si>
    <t>Zip:</t>
  </si>
  <si>
    <t>Select Y/N:</t>
  </si>
  <si>
    <t>DESCRIPTION</t>
  </si>
  <si>
    <t>QUANTITY</t>
  </si>
  <si>
    <t>PRICE</t>
  </si>
  <si>
    <t>TAX</t>
  </si>
  <si>
    <t>TOTAL</t>
  </si>
  <si>
    <t>AVAILABLE CREDIT</t>
  </si>
  <si>
    <t>NA</t>
  </si>
  <si>
    <t>CREDIT VALUE</t>
  </si>
  <si>
    <t>TOASTMASTERS INTERNATIONAL BANKING INFORMATION:</t>
  </si>
  <si>
    <t>Subtotal</t>
  </si>
  <si>
    <t>BANK OF AMERICA, N.A.</t>
  </si>
  <si>
    <t>Shipping &amp; Handling</t>
  </si>
  <si>
    <t>ADDRESS: 520 NEWPORT CENTER DRIVE, SUITE 1000</t>
  </si>
  <si>
    <t>Estimated Intermediary Fees</t>
  </si>
  <si>
    <t>NEWPORT BEACH, CA 92660</t>
  </si>
  <si>
    <t>Credit</t>
  </si>
  <si>
    <t>ACCOUNT NUMBER: 325000597890</t>
  </si>
  <si>
    <t>Tax</t>
  </si>
  <si>
    <t>ABA NUMBER: 026009593</t>
  </si>
  <si>
    <t>Total Due:</t>
  </si>
  <si>
    <t>SWIFT CODE: BOFAUS3N</t>
  </si>
  <si>
    <t>All payments must be made in USD</t>
  </si>
  <si>
    <t>Please make checks payable to: Toastmasters International</t>
  </si>
  <si>
    <t>PAYMENT INFORMATION</t>
  </si>
  <si>
    <t>Wire Transfer</t>
  </si>
  <si>
    <t>No.</t>
  </si>
  <si>
    <t xml:space="preserve">Wire Amount:     </t>
  </si>
  <si>
    <t>Check</t>
  </si>
  <si>
    <t xml:space="preserve">Check Amount:     </t>
  </si>
  <si>
    <t>Credit Card</t>
  </si>
  <si>
    <t>MasterCard</t>
  </si>
  <si>
    <t>Visa</t>
  </si>
  <si>
    <t>AMEX</t>
  </si>
  <si>
    <t>Discover</t>
  </si>
  <si>
    <t xml:space="preserve">Card Amount:     </t>
  </si>
  <si>
    <t xml:space="preserve">Signature /
Name on Card: </t>
  </si>
  <si>
    <t>Card Number:</t>
  </si>
  <si>
    <t xml:space="preserve">Expiration Date: </t>
  </si>
  <si>
    <t xml:space="preserve"> </t>
  </si>
  <si>
    <t>Tax ID:</t>
  </si>
  <si>
    <t>TAX RATE</t>
  </si>
  <si>
    <t>Country</t>
  </si>
  <si>
    <t>State/Province</t>
  </si>
  <si>
    <t>Tax Type</t>
  </si>
  <si>
    <t>Tax Rate</t>
  </si>
  <si>
    <t>Tax Code</t>
  </si>
  <si>
    <t>Effective From</t>
  </si>
  <si>
    <t>Effective To</t>
  </si>
  <si>
    <t>Notes</t>
  </si>
  <si>
    <t xml:space="preserve">
DO NOT EDIT HELPER LISTS  -&gt;</t>
  </si>
  <si>
    <t>Helper List - Countries</t>
  </si>
  <si>
    <t>Helper List - State/Province</t>
  </si>
  <si>
    <t>TI Stamp Image:</t>
  </si>
  <si>
    <t>Canada</t>
  </si>
  <si>
    <t>Alberta</t>
  </si>
  <si>
    <t>GST</t>
  </si>
  <si>
    <t>GST/HST: 131753113 RT001</t>
  </si>
  <si>
    <t>British Columbia</t>
  </si>
  <si>
    <t>Manitoba</t>
  </si>
  <si>
    <t>New Brunswick</t>
  </si>
  <si>
    <t>HST</t>
  </si>
  <si>
    <t>Newfoundland and Labrador</t>
  </si>
  <si>
    <t>Northwest Territories</t>
  </si>
  <si>
    <t>Nova Scotia</t>
  </si>
  <si>
    <t>Nunavut</t>
  </si>
  <si>
    <t>Ontario</t>
  </si>
  <si>
    <t>Prince Edward Island</t>
  </si>
  <si>
    <t>Quebec</t>
  </si>
  <si>
    <t>Saskatchewan</t>
  </si>
  <si>
    <t>Yukon</t>
  </si>
  <si>
    <t>Germany</t>
  </si>
  <si>
    <t>VAT</t>
  </si>
  <si>
    <t>VAT: EU372081316</t>
  </si>
  <si>
    <t>India</t>
  </si>
  <si>
    <t>GST: 9924USA29054OSB</t>
  </si>
  <si>
    <t>Ireland</t>
  </si>
  <si>
    <t>Singapore</t>
  </si>
  <si>
    <t>GST: A4058631H</t>
  </si>
  <si>
    <t>United Kingdom</t>
  </si>
  <si>
    <t>VAT: 364254105</t>
  </si>
  <si>
    <t>To be Implemented:</t>
  </si>
  <si>
    <t>Australia</t>
  </si>
  <si>
    <t>FEIN: 95-1300076</t>
  </si>
  <si>
    <t>Soon to be 10% for both; Tax code in progress, set to US FEIN for now</t>
  </si>
  <si>
    <t>Spain</t>
  </si>
  <si>
    <t>France</t>
  </si>
  <si>
    <t>Netherlands</t>
  </si>
  <si>
    <t>PASSWORDS</t>
  </si>
  <si>
    <t>Sheets:</t>
  </si>
  <si>
    <t>Invoice</t>
  </si>
  <si>
    <t xml:space="preserve">Workbook: </t>
  </si>
  <si>
    <t>No</t>
  </si>
  <si>
    <t>Rev. 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</si>
</sst>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_([$$-409]* #,##0.00_);_([$$-409]* \(#,##0.00\);_([$$-409]* &quot;-&quot;??_);_(@_)"/>
    <numFmt numFmtId="165" formatCode="0.0000"/>
    <numFmt numFmtId="166" formatCode="0.0000%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name val="Arial"/>
      <family val="2"/>
    </font>
    <font>
      <sz val="9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2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8"/>
      <color theme="1"/>
      <name val="Source Sans 3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2"/>
      <color rgb="FFC00000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1"/>
      <color rgb="FFC0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E3E7FD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CC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rgb="FFCCCCFF"/>
      </bottom>
      <diagonal/>
    </border>
    <border>
      <left/>
      <right/>
      <top/>
      <bottom style="thin">
        <color rgb="FFCCCCFF"/>
      </bottom>
      <diagonal/>
    </border>
    <border>
      <left/>
      <right style="medium">
        <color indexed="64"/>
      </right>
      <top style="thin">
        <color rgb="FFCCCCFF"/>
      </top>
      <bottom style="thin">
        <color rgb="FFCCCCFF"/>
      </bottom>
      <diagonal/>
    </border>
    <border>
      <left/>
      <right/>
      <top style="thin">
        <color rgb="FFCCCCFF"/>
      </top>
      <bottom style="thin">
        <color rgb="FFCCCCF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</cellStyleXfs>
  <cellXfs count="159">
    <xf numFmtId="0" fontId="0" fillId="0" borderId="0" xfId="0"/>
    <xf numFmtId="0" fontId="10" fillId="0" borderId="0" xfId="0" applyFont="1" applyAlignment="1">
      <alignment vertical="top"/>
    </xf>
    <xf numFmtId="0" fontId="0" fillId="0" borderId="0" xfId="0" applyAlignment="1">
      <alignment vertical="top"/>
    </xf>
    <xf numFmtId="0" fontId="12" fillId="0" borderId="0" xfId="0" applyFont="1" applyAlignment="1">
      <alignment vertical="top"/>
    </xf>
    <xf numFmtId="0" fontId="0" fillId="0" borderId="0" xfId="0" applyAlignment="1">
      <alignment horizontal="center" vertical="top"/>
    </xf>
    <xf numFmtId="44" fontId="0" fillId="0" borderId="0" xfId="0" applyNumberFormat="1" applyAlignment="1">
      <alignment vertical="top"/>
    </xf>
    <xf numFmtId="0" fontId="0" fillId="0" borderId="0" xfId="0" applyAlignment="1">
      <alignment horizontal="right" vertical="top"/>
    </xf>
    <xf numFmtId="44" fontId="0" fillId="0" borderId="2" xfId="1" applyFont="1" applyBorder="1" applyAlignment="1">
      <alignment vertical="top"/>
    </xf>
    <xf numFmtId="0" fontId="2" fillId="0" borderId="0" xfId="0" applyFont="1" applyAlignment="1">
      <alignment horizontal="right" vertical="top"/>
    </xf>
    <xf numFmtId="44" fontId="2" fillId="0" borderId="2" xfId="0" applyNumberFormat="1" applyFont="1" applyBorder="1" applyAlignment="1">
      <alignment vertical="top"/>
    </xf>
    <xf numFmtId="0" fontId="0" fillId="0" borderId="0" xfId="0" applyAlignment="1">
      <alignment horizontal="left" vertical="top"/>
    </xf>
    <xf numFmtId="0" fontId="5" fillId="0" borderId="0" xfId="0" applyFont="1" applyAlignment="1">
      <alignment horizontal="left" vertical="top"/>
    </xf>
    <xf numFmtId="0" fontId="6" fillId="3" borderId="17" xfId="0" applyFont="1" applyFill="1" applyBorder="1" applyAlignment="1">
      <alignment vertical="top"/>
    </xf>
    <xf numFmtId="0" fontId="0" fillId="3" borderId="17" xfId="0" applyFill="1" applyBorder="1" applyAlignment="1">
      <alignment vertical="top"/>
    </xf>
    <xf numFmtId="0" fontId="9" fillId="0" borderId="0" xfId="0" applyFont="1" applyAlignment="1">
      <alignment horizontal="right" vertical="top"/>
    </xf>
    <xf numFmtId="0" fontId="5" fillId="0" borderId="0" xfId="0" applyFont="1" applyAlignment="1">
      <alignment horizontal="right" vertical="top"/>
    </xf>
    <xf numFmtId="0" fontId="0" fillId="0" borderId="11" xfId="0" applyBorder="1" applyAlignment="1">
      <alignment horizontal="center" vertical="top"/>
    </xf>
    <xf numFmtId="0" fontId="5" fillId="0" borderId="0" xfId="0" applyFont="1" applyAlignment="1">
      <alignment vertical="top"/>
    </xf>
    <xf numFmtId="0" fontId="10" fillId="2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11" fillId="0" borderId="5" xfId="0" applyFont="1" applyBorder="1" applyAlignment="1">
      <alignment horizontal="left" vertical="top" indent="1"/>
    </xf>
    <xf numFmtId="0" fontId="11" fillId="0" borderId="13" xfId="0" applyFont="1" applyBorder="1" applyAlignment="1">
      <alignment horizontal="left" vertical="top" indent="1"/>
    </xf>
    <xf numFmtId="0" fontId="11" fillId="0" borderId="12" xfId="0" applyFont="1" applyBorder="1" applyAlignment="1">
      <alignment horizontal="left" vertical="top" indent="1"/>
    </xf>
    <xf numFmtId="0" fontId="11" fillId="0" borderId="14" xfId="0" applyFont="1" applyBorder="1" applyAlignment="1">
      <alignment horizontal="left" vertical="top" indent="1"/>
    </xf>
    <xf numFmtId="0" fontId="0" fillId="4" borderId="0" xfId="0" applyFill="1" applyAlignment="1">
      <alignment horizontal="left" vertical="top" indent="1"/>
    </xf>
    <xf numFmtId="0" fontId="0" fillId="4" borderId="1" xfId="0" applyFill="1" applyBorder="1" applyAlignment="1">
      <alignment horizontal="left" vertical="top" indent="1"/>
    </xf>
    <xf numFmtId="0" fontId="10" fillId="4" borderId="0" xfId="0" applyFont="1" applyFill="1" applyAlignment="1">
      <alignment horizontal="left" vertical="top" indent="1"/>
    </xf>
    <xf numFmtId="0" fontId="10" fillId="0" borderId="1" xfId="0" applyFont="1" applyBorder="1" applyAlignment="1">
      <alignment horizontal="left" vertical="top" wrapText="1" indent="1"/>
    </xf>
    <xf numFmtId="0" fontId="0" fillId="2" borderId="6" xfId="0" applyFill="1" applyBorder="1" applyAlignment="1">
      <alignment horizontal="center" vertical="center"/>
    </xf>
    <xf numFmtId="0" fontId="14" fillId="0" borderId="0" xfId="0" applyFont="1" applyAlignment="1">
      <alignment vertical="top"/>
    </xf>
    <xf numFmtId="44" fontId="0" fillId="0" borderId="2" xfId="0" applyNumberFormat="1" applyBorder="1" applyAlignment="1">
      <alignment vertical="top"/>
    </xf>
    <xf numFmtId="44" fontId="0" fillId="0" borderId="25" xfId="1" applyFont="1" applyBorder="1" applyAlignment="1">
      <alignment horizontal="left" vertical="center"/>
    </xf>
    <xf numFmtId="0" fontId="0" fillId="5" borderId="0" xfId="0" applyFill="1" applyAlignment="1">
      <alignment vertical="top"/>
    </xf>
    <xf numFmtId="0" fontId="12" fillId="5" borderId="0" xfId="0" applyFont="1" applyFill="1" applyAlignment="1">
      <alignment vertical="top"/>
    </xf>
    <xf numFmtId="0" fontId="11" fillId="0" borderId="0" xfId="0" applyFont="1" applyAlignment="1">
      <alignment vertical="top"/>
    </xf>
    <xf numFmtId="0" fontId="10" fillId="0" borderId="0" xfId="0" applyFont="1"/>
    <xf numFmtId="0" fontId="3" fillId="0" borderId="0" xfId="0" applyFont="1" applyAlignment="1">
      <alignment vertical="top"/>
    </xf>
    <xf numFmtId="0" fontId="3" fillId="0" borderId="0" xfId="0" applyFont="1"/>
    <xf numFmtId="0" fontId="0" fillId="2" borderId="4" xfId="0" applyFill="1" applyBorder="1" applyAlignment="1">
      <alignment horizontal="center" vertical="center"/>
    </xf>
    <xf numFmtId="44" fontId="0" fillId="0" borderId="21" xfId="1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13" fillId="0" borderId="0" xfId="0" applyFont="1"/>
    <xf numFmtId="0" fontId="7" fillId="0" borderId="0" xfId="0" applyFont="1" applyAlignment="1">
      <alignment vertical="top"/>
    </xf>
    <xf numFmtId="44" fontId="0" fillId="0" borderId="30" xfId="1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" xfId="0" applyBorder="1" applyAlignment="1">
      <alignment vertical="top"/>
    </xf>
    <xf numFmtId="0" fontId="0" fillId="0" borderId="0" xfId="0" applyAlignment="1">
      <alignment horizontal="center"/>
    </xf>
    <xf numFmtId="0" fontId="9" fillId="0" borderId="0" xfId="0" applyFont="1"/>
    <xf numFmtId="0" fontId="8" fillId="0" borderId="0" xfId="0" applyFont="1" applyAlignment="1">
      <alignment horizontal="center" vertical="top"/>
    </xf>
    <xf numFmtId="0" fontId="14" fillId="0" borderId="0" xfId="0" applyFont="1"/>
    <xf numFmtId="44" fontId="14" fillId="0" borderId="0" xfId="0" applyNumberFormat="1" applyFont="1" applyAlignment="1">
      <alignment vertical="top"/>
    </xf>
    <xf numFmtId="44" fontId="0" fillId="0" borderId="10" xfId="1" applyFont="1" applyBorder="1" applyAlignment="1" applyProtection="1">
      <alignment horizontal="left" vertical="center"/>
    </xf>
    <xf numFmtId="44" fontId="0" fillId="0" borderId="30" xfId="1" applyFont="1" applyFill="1" applyBorder="1" applyAlignment="1" applyProtection="1">
      <alignment horizontal="center" vertical="center"/>
    </xf>
    <xf numFmtId="44" fontId="0" fillId="0" borderId="21" xfId="1" applyFont="1" applyBorder="1" applyAlignment="1" applyProtection="1">
      <alignment horizontal="left" vertical="center"/>
    </xf>
    <xf numFmtId="44" fontId="0" fillId="0" borderId="2" xfId="1" applyFont="1" applyBorder="1" applyAlignment="1" applyProtection="1">
      <alignment vertical="top"/>
    </xf>
    <xf numFmtId="44" fontId="0" fillId="0" borderId="0" xfId="1" applyFont="1" applyAlignment="1" applyProtection="1">
      <alignment vertical="top"/>
    </xf>
    <xf numFmtId="0" fontId="0" fillId="4" borderId="20" xfId="0" applyFill="1" applyBorder="1" applyAlignment="1" applyProtection="1">
      <alignment horizontal="center" vertical="center"/>
      <protection locked="0"/>
    </xf>
    <xf numFmtId="44" fontId="0" fillId="4" borderId="10" xfId="1" applyFont="1" applyFill="1" applyBorder="1" applyAlignment="1" applyProtection="1">
      <alignment horizontal="left" vertical="center"/>
      <protection locked="0"/>
    </xf>
    <xf numFmtId="0" fontId="0" fillId="4" borderId="19" xfId="0" applyFill="1" applyBorder="1" applyAlignment="1" applyProtection="1">
      <alignment horizontal="center" vertical="center"/>
      <protection locked="0"/>
    </xf>
    <xf numFmtId="44" fontId="0" fillId="4" borderId="3" xfId="1" applyFont="1" applyFill="1" applyBorder="1" applyAlignment="1" applyProtection="1">
      <alignment horizontal="left" vertical="center"/>
      <protection locked="0"/>
    </xf>
    <xf numFmtId="44" fontId="0" fillId="4" borderId="28" xfId="1" applyFont="1" applyFill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right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 vertical="top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Alignment="1" applyProtection="1">
      <alignment horizontal="center" vertical="top"/>
      <protection locked="0"/>
    </xf>
    <xf numFmtId="10" fontId="0" fillId="4" borderId="10" xfId="3" applyNumberFormat="1" applyFont="1" applyFill="1" applyBorder="1" applyAlignment="1" applyProtection="1">
      <alignment horizontal="right" vertical="center"/>
      <protection locked="0"/>
    </xf>
    <xf numFmtId="44" fontId="0" fillId="4" borderId="18" xfId="1" applyFont="1" applyFill="1" applyBorder="1" applyAlignment="1" applyProtection="1">
      <alignment vertical="top"/>
      <protection locked="0"/>
    </xf>
    <xf numFmtId="164" fontId="0" fillId="0" borderId="25" xfId="1" applyNumberFormat="1" applyFont="1" applyBorder="1" applyAlignment="1" applyProtection="1">
      <alignment horizontal="left" vertical="center"/>
    </xf>
    <xf numFmtId="44" fontId="0" fillId="4" borderId="18" xfId="0" applyNumberFormat="1" applyFill="1" applyBorder="1" applyAlignment="1" applyProtection="1">
      <alignment vertical="top"/>
      <protection locked="0"/>
    </xf>
    <xf numFmtId="0" fontId="0" fillId="0" borderId="0" xfId="0" applyAlignment="1">
      <alignment horizontal="left" vertical="center" indent="1"/>
    </xf>
    <xf numFmtId="0" fontId="2" fillId="6" borderId="4" xfId="0" applyFont="1" applyFill="1" applyBorder="1" applyAlignment="1">
      <alignment horizontal="left" vertical="center" indent="1"/>
    </xf>
    <xf numFmtId="0" fontId="13" fillId="5" borderId="3" xfId="0" applyFont="1" applyFill="1" applyBorder="1"/>
    <xf numFmtId="0" fontId="0" fillId="0" borderId="3" xfId="0" applyBorder="1"/>
    <xf numFmtId="0" fontId="0" fillId="0" borderId="19" xfId="0" applyBorder="1" applyAlignment="1">
      <alignment horizontal="center" vertical="center"/>
    </xf>
    <xf numFmtId="44" fontId="0" fillId="0" borderId="3" xfId="1" applyFont="1" applyFill="1" applyBorder="1" applyAlignment="1">
      <alignment horizontal="center" vertical="center"/>
    </xf>
    <xf numFmtId="44" fontId="0" fillId="0" borderId="31" xfId="1" applyFont="1" applyBorder="1" applyAlignment="1">
      <alignment horizontal="left" vertical="center"/>
    </xf>
    <xf numFmtId="44" fontId="0" fillId="0" borderId="3" xfId="1" applyFont="1" applyFill="1" applyBorder="1" applyAlignment="1" applyProtection="1">
      <alignment horizontal="center" vertical="center"/>
    </xf>
    <xf numFmtId="44" fontId="0" fillId="0" borderId="31" xfId="1" applyFont="1" applyBorder="1" applyAlignment="1" applyProtection="1">
      <alignment horizontal="left" vertical="center"/>
    </xf>
    <xf numFmtId="165" fontId="2" fillId="0" borderId="10" xfId="0" applyNumberFormat="1" applyFont="1" applyBorder="1" applyAlignment="1">
      <alignment horizontal="center" vertical="top"/>
    </xf>
    <xf numFmtId="165" fontId="0" fillId="0" borderId="0" xfId="0" applyNumberFormat="1"/>
    <xf numFmtId="0" fontId="0" fillId="0" borderId="32" xfId="0" applyBorder="1"/>
    <xf numFmtId="0" fontId="0" fillId="0" borderId="18" xfId="0" applyBorder="1"/>
    <xf numFmtId="165" fontId="0" fillId="0" borderId="18" xfId="0" applyNumberFormat="1" applyBorder="1"/>
    <xf numFmtId="0" fontId="0" fillId="0" borderId="19" xfId="0" applyBorder="1" applyAlignment="1">
      <alignment wrapText="1"/>
    </xf>
    <xf numFmtId="0" fontId="11" fillId="0" borderId="13" xfId="0" applyFont="1" applyBorder="1" applyAlignment="1">
      <alignment vertical="top"/>
    </xf>
    <xf numFmtId="0" fontId="11" fillId="0" borderId="12" xfId="0" applyFont="1" applyBorder="1" applyAlignment="1">
      <alignment vertical="top"/>
    </xf>
    <xf numFmtId="166" fontId="14" fillId="0" borderId="14" xfId="3" applyNumberFormat="1" applyFont="1" applyFill="1" applyBorder="1" applyAlignment="1" applyProtection="1">
      <alignment horizontal="left" vertical="top"/>
    </xf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left" vertical="top"/>
    </xf>
    <xf numFmtId="0" fontId="0" fillId="4" borderId="26" xfId="0" applyFill="1" applyBorder="1" applyAlignment="1" applyProtection="1">
      <alignment horizontal="left" vertical="center" indent="1"/>
      <protection locked="0"/>
    </xf>
    <xf numFmtId="0" fontId="0" fillId="4" borderId="3" xfId="0" applyFill="1" applyBorder="1" applyAlignment="1" applyProtection="1">
      <alignment horizontal="left" vertical="center" indent="1"/>
      <protection locked="0"/>
    </xf>
    <xf numFmtId="0" fontId="15" fillId="0" borderId="0" xfId="0" applyFont="1" applyAlignment="1">
      <alignment horizontal="right" vertical="top"/>
    </xf>
    <xf numFmtId="0" fontId="12" fillId="4" borderId="0" xfId="0" applyFont="1" applyFill="1" applyAlignment="1" applyProtection="1">
      <alignment horizontal="left" vertical="center" indent="1"/>
      <protection locked="0"/>
    </xf>
    <xf numFmtId="0" fontId="10" fillId="0" borderId="15" xfId="0" applyFont="1" applyBorder="1" applyAlignment="1">
      <alignment horizontal="left" vertical="top" indent="1"/>
    </xf>
    <xf numFmtId="0" fontId="10" fillId="0" borderId="0" xfId="0" applyFont="1" applyAlignment="1">
      <alignment horizontal="left" vertical="top" indent="1"/>
    </xf>
    <xf numFmtId="0" fontId="0" fillId="4" borderId="0" xfId="0" applyFill="1" applyAlignment="1" applyProtection="1">
      <alignment horizontal="left" vertical="top" indent="1"/>
      <protection locked="0"/>
    </xf>
    <xf numFmtId="0" fontId="0" fillId="4" borderId="16" xfId="0" applyFill="1" applyBorder="1" applyAlignment="1" applyProtection="1">
      <alignment horizontal="left" vertical="top" indent="1"/>
      <protection locked="0"/>
    </xf>
    <xf numFmtId="0" fontId="10" fillId="0" borderId="7" xfId="0" applyFont="1" applyBorder="1" applyAlignment="1">
      <alignment horizontal="left" vertical="top" indent="1"/>
    </xf>
    <xf numFmtId="0" fontId="10" fillId="0" borderId="1" xfId="0" applyFont="1" applyBorder="1" applyAlignment="1">
      <alignment horizontal="left" vertical="top" indent="1"/>
    </xf>
    <xf numFmtId="0" fontId="0" fillId="0" borderId="1" xfId="0" applyBorder="1" applyAlignment="1" applyProtection="1">
      <alignment horizontal="left" vertical="top" indent="1"/>
      <protection locked="0"/>
    </xf>
    <xf numFmtId="0" fontId="0" fillId="0" borderId="8" xfId="0" applyBorder="1" applyAlignment="1" applyProtection="1">
      <alignment horizontal="left" vertical="top" indent="1"/>
      <protection locked="0"/>
    </xf>
    <xf numFmtId="0" fontId="11" fillId="0" borderId="5" xfId="0" applyFont="1" applyBorder="1" applyAlignment="1">
      <alignment horizontal="left" vertical="top" indent="1"/>
    </xf>
    <xf numFmtId="0" fontId="11" fillId="0" borderId="9" xfId="0" applyFont="1" applyBorder="1" applyAlignment="1">
      <alignment horizontal="left" vertical="top" indent="1"/>
    </xf>
    <xf numFmtId="14" fontId="10" fillId="4" borderId="9" xfId="0" applyNumberFormat="1" applyFont="1" applyFill="1" applyBorder="1" applyAlignment="1" applyProtection="1">
      <alignment horizontal="left" vertical="top" indent="1"/>
      <protection locked="0"/>
    </xf>
    <xf numFmtId="14" fontId="10" fillId="4" borderId="6" xfId="0" applyNumberFormat="1" applyFont="1" applyFill="1" applyBorder="1" applyAlignment="1" applyProtection="1">
      <alignment horizontal="left" vertical="top" indent="1"/>
      <protection locked="0"/>
    </xf>
    <xf numFmtId="0" fontId="10" fillId="4" borderId="9" xfId="0" applyFont="1" applyFill="1" applyBorder="1" applyAlignment="1" applyProtection="1">
      <alignment horizontal="left" vertical="top" indent="1"/>
      <protection locked="0"/>
    </xf>
    <xf numFmtId="0" fontId="10" fillId="4" borderId="6" xfId="0" applyFont="1" applyFill="1" applyBorder="1" applyAlignment="1" applyProtection="1">
      <alignment horizontal="left" vertical="top" indent="1"/>
      <protection locked="0"/>
    </xf>
    <xf numFmtId="0" fontId="14" fillId="4" borderId="36" xfId="0" applyFont="1" applyFill="1" applyBorder="1" applyAlignment="1" applyProtection="1">
      <alignment horizontal="left" vertical="top" indent="1"/>
      <protection locked="0"/>
    </xf>
    <xf numFmtId="0" fontId="14" fillId="4" borderId="35" xfId="0" applyFont="1" applyFill="1" applyBorder="1" applyAlignment="1" applyProtection="1">
      <alignment horizontal="left" vertical="top" indent="1"/>
      <protection locked="0"/>
    </xf>
    <xf numFmtId="0" fontId="11" fillId="0" borderId="13" xfId="0" applyFont="1" applyBorder="1" applyAlignment="1">
      <alignment horizontal="left" vertical="top" wrapText="1" indent="1"/>
    </xf>
    <xf numFmtId="0" fontId="11" fillId="0" borderId="12" xfId="0" applyFont="1" applyBorder="1" applyAlignment="1">
      <alignment horizontal="left" vertical="top" wrapText="1" indent="1"/>
    </xf>
    <xf numFmtId="0" fontId="11" fillId="0" borderId="14" xfId="0" applyFont="1" applyBorder="1" applyAlignment="1">
      <alignment horizontal="left" vertical="top" wrapText="1" indent="1"/>
    </xf>
    <xf numFmtId="0" fontId="0" fillId="4" borderId="36" xfId="0" applyFill="1" applyBorder="1" applyAlignment="1" applyProtection="1">
      <alignment horizontal="left" vertical="top" indent="1"/>
      <protection locked="0"/>
    </xf>
    <xf numFmtId="0" fontId="0" fillId="4" borderId="35" xfId="0" applyFill="1" applyBorder="1" applyAlignment="1" applyProtection="1">
      <alignment horizontal="left" vertical="top" indent="1"/>
      <protection locked="0"/>
    </xf>
    <xf numFmtId="0" fontId="0" fillId="4" borderId="34" xfId="0" applyFill="1" applyBorder="1" applyAlignment="1" applyProtection="1">
      <alignment horizontal="left" vertical="top" indent="1"/>
      <protection locked="0"/>
    </xf>
    <xf numFmtId="0" fontId="0" fillId="4" borderId="33" xfId="0" applyFill="1" applyBorder="1" applyAlignment="1" applyProtection="1">
      <alignment horizontal="left" vertical="top" indent="1"/>
      <protection locked="0"/>
    </xf>
    <xf numFmtId="0" fontId="11" fillId="0" borderId="13" xfId="0" applyFont="1" applyBorder="1" applyAlignment="1">
      <alignment horizontal="left" vertical="top" indent="1"/>
    </xf>
    <xf numFmtId="0" fontId="11" fillId="0" borderId="12" xfId="0" applyFont="1" applyBorder="1" applyAlignment="1">
      <alignment horizontal="left" vertical="top" indent="1"/>
    </xf>
    <xf numFmtId="0" fontId="11" fillId="0" borderId="14" xfId="0" applyFont="1" applyBorder="1" applyAlignment="1">
      <alignment horizontal="left" vertical="top" indent="1"/>
    </xf>
    <xf numFmtId="0" fontId="10" fillId="4" borderId="1" xfId="0" applyFont="1" applyFill="1" applyBorder="1" applyAlignment="1" applyProtection="1">
      <alignment horizontal="left" vertical="top" indent="1"/>
      <protection locked="0"/>
    </xf>
    <xf numFmtId="0" fontId="10" fillId="4" borderId="8" xfId="0" applyFont="1" applyFill="1" applyBorder="1" applyAlignment="1" applyProtection="1">
      <alignment horizontal="left" vertical="top" indent="1"/>
      <protection locked="0"/>
    </xf>
    <xf numFmtId="0" fontId="14" fillId="0" borderId="1" xfId="0" applyFont="1" applyBorder="1" applyAlignment="1">
      <alignment horizontal="left" vertical="top" indent="1"/>
    </xf>
    <xf numFmtId="0" fontId="14" fillId="0" borderId="8" xfId="0" applyFont="1" applyBorder="1" applyAlignment="1">
      <alignment horizontal="left" vertical="top" indent="1"/>
    </xf>
    <xf numFmtId="0" fontId="10" fillId="0" borderId="15" xfId="0" applyFont="1" applyBorder="1" applyAlignment="1">
      <alignment horizontal="left" vertical="top" wrapText="1" indent="1"/>
    </xf>
    <xf numFmtId="0" fontId="10" fillId="0" borderId="0" xfId="0" applyFont="1" applyAlignment="1">
      <alignment horizontal="left" vertical="top" wrapText="1" indent="1"/>
    </xf>
    <xf numFmtId="0" fontId="10" fillId="0" borderId="7" xfId="0" applyFont="1" applyBorder="1" applyAlignment="1">
      <alignment horizontal="left" vertical="top" wrapText="1" indent="1"/>
    </xf>
    <xf numFmtId="0" fontId="10" fillId="0" borderId="1" xfId="0" applyFont="1" applyBorder="1" applyAlignment="1">
      <alignment horizontal="left" vertical="top" wrapText="1" indent="1"/>
    </xf>
    <xf numFmtId="0" fontId="0" fillId="4" borderId="0" xfId="0" applyFill="1" applyAlignment="1" applyProtection="1">
      <alignment horizontal="left" vertical="top" wrapText="1" indent="1"/>
      <protection locked="0"/>
    </xf>
    <xf numFmtId="0" fontId="0" fillId="4" borderId="16" xfId="0" applyFill="1" applyBorder="1" applyAlignment="1" applyProtection="1">
      <alignment horizontal="left" vertical="top" wrapText="1" indent="1"/>
      <protection locked="0"/>
    </xf>
    <xf numFmtId="0" fontId="0" fillId="4" borderId="1" xfId="0" applyFill="1" applyBorder="1" applyAlignment="1" applyProtection="1">
      <alignment horizontal="left" vertical="top" wrapText="1" indent="1"/>
      <protection locked="0"/>
    </xf>
    <xf numFmtId="0" fontId="0" fillId="4" borderId="8" xfId="0" applyFill="1" applyBorder="1" applyAlignment="1" applyProtection="1">
      <alignment horizontal="left" vertical="top" wrapText="1" indent="1"/>
      <protection locked="0"/>
    </xf>
    <xf numFmtId="0" fontId="0" fillId="4" borderId="27" xfId="0" applyFill="1" applyBorder="1" applyAlignment="1" applyProtection="1">
      <alignment horizontal="left" vertical="center" indent="1"/>
      <protection locked="0"/>
    </xf>
    <xf numFmtId="0" fontId="0" fillId="4" borderId="18" xfId="0" applyFill="1" applyBorder="1" applyAlignment="1" applyProtection="1">
      <alignment horizontal="left" vertical="center" indent="1"/>
      <protection locked="0"/>
    </xf>
    <xf numFmtId="0" fontId="0" fillId="4" borderId="19" xfId="0" applyFill="1" applyBorder="1" applyAlignment="1" applyProtection="1">
      <alignment horizontal="left" vertical="center" indent="1"/>
      <protection locked="0"/>
    </xf>
    <xf numFmtId="0" fontId="10" fillId="2" borderId="4" xfId="0" applyFont="1" applyFill="1" applyBorder="1" applyAlignment="1">
      <alignment horizontal="center" vertical="center"/>
    </xf>
    <xf numFmtId="0" fontId="0" fillId="4" borderId="24" xfId="0" applyFill="1" applyBorder="1" applyAlignment="1" applyProtection="1">
      <alignment horizontal="left" vertical="center" indent="1"/>
      <protection locked="0"/>
    </xf>
    <xf numFmtId="0" fontId="0" fillId="4" borderId="10" xfId="0" applyFill="1" applyBorder="1" applyAlignment="1" applyProtection="1">
      <alignment horizontal="left" vertical="center" indent="1"/>
      <protection locked="0"/>
    </xf>
    <xf numFmtId="0" fontId="0" fillId="4" borderId="22" xfId="0" applyFill="1" applyBorder="1" applyAlignment="1" applyProtection="1">
      <alignment horizontal="left" vertical="center" indent="1"/>
      <protection locked="0"/>
    </xf>
    <xf numFmtId="0" fontId="0" fillId="4" borderId="28" xfId="0" applyFill="1" applyBorder="1" applyAlignment="1" applyProtection="1">
      <alignment horizontal="left" vertical="center" indent="1"/>
      <protection locked="0"/>
    </xf>
    <xf numFmtId="0" fontId="10" fillId="2" borderId="23" xfId="0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horizontal="left"/>
      <protection locked="0"/>
    </xf>
    <xf numFmtId="0" fontId="9" fillId="0" borderId="0" xfId="0" applyFont="1" applyAlignment="1">
      <alignment horizontal="right"/>
    </xf>
    <xf numFmtId="49" fontId="0" fillId="4" borderId="2" xfId="0" applyNumberFormat="1" applyFill="1" applyBorder="1" applyAlignment="1" applyProtection="1">
      <alignment horizontal="left"/>
      <protection locked="0"/>
    </xf>
    <xf numFmtId="0" fontId="9" fillId="4" borderId="2" xfId="0" applyFont="1" applyFill="1" applyBorder="1" applyAlignment="1" applyProtection="1">
      <alignment horizontal="left"/>
      <protection locked="0"/>
    </xf>
    <xf numFmtId="0" fontId="0" fillId="4" borderId="2" xfId="0" applyFill="1" applyBorder="1" applyAlignment="1" applyProtection="1">
      <alignment horizontal="left" vertical="top" indent="1"/>
      <protection locked="0"/>
    </xf>
    <xf numFmtId="0" fontId="5" fillId="0" borderId="0" xfId="0" applyFont="1" applyAlignment="1">
      <alignment horizontal="right" wrapText="1"/>
    </xf>
    <xf numFmtId="44" fontId="0" fillId="4" borderId="2" xfId="1" applyFont="1" applyFill="1" applyBorder="1" applyAlignment="1" applyProtection="1">
      <alignment horizontal="center" vertical="top"/>
      <protection locked="0"/>
    </xf>
    <xf numFmtId="0" fontId="10" fillId="4" borderId="0" xfId="0" applyFont="1" applyFill="1" applyAlignment="1" applyProtection="1">
      <alignment horizontal="left" vertical="top"/>
      <protection locked="0"/>
    </xf>
    <xf numFmtId="0" fontId="17" fillId="0" borderId="0" xfId="0" applyFont="1" applyAlignment="1">
      <alignment horizontal="left" vertical="top" indent="1"/>
    </xf>
    <xf numFmtId="0" fontId="18" fillId="0" borderId="0" xfId="0" applyFont="1" applyAlignment="1">
      <alignment horizontal="left" vertical="top" indent="1"/>
    </xf>
    <xf numFmtId="0" fontId="14" fillId="0" borderId="0" xfId="0" applyFont="1" applyAlignment="1">
      <alignment horizontal="left" vertical="top" indent="1"/>
    </xf>
    <xf numFmtId="0" fontId="14" fillId="4" borderId="1" xfId="0" applyFont="1" applyFill="1" applyBorder="1" applyAlignment="1" applyProtection="1">
      <alignment horizontal="left" vertical="top" indent="1"/>
      <protection locked="0"/>
    </xf>
    <xf numFmtId="0" fontId="14" fillId="4" borderId="8" xfId="0" applyFont="1" applyFill="1" applyBorder="1" applyAlignment="1" applyProtection="1">
      <alignment horizontal="left" vertical="top" indent="1"/>
      <protection locked="0"/>
    </xf>
    <xf numFmtId="0" fontId="19" fillId="7" borderId="0" xfId="0" applyFont="1" applyFill="1" applyAlignment="1">
      <alignment horizontal="center" vertical="top" wrapText="1"/>
    </xf>
    <xf numFmtId="0" fontId="10" fillId="0" borderId="4" xfId="0" applyFont="1" applyBorder="1" applyAlignment="1">
      <alignment horizontal="center" vertic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</cellXfs>
  <cellStyles count="4">
    <cellStyle name="Currency" xfId="1" builtinId="4"/>
    <cellStyle name="Normal" xfId="0" builtinId="0"/>
    <cellStyle name="Normal 2" xfId="2" xr:uid="{95F58DCD-04CE-4B97-A9CD-98C6B5E376AE}"/>
    <cellStyle name="Percent" xfId="3" builtinId="5"/>
  </cellStyles>
  <dxfs count="8">
    <dxf>
      <font>
        <color rgb="FFC00000"/>
      </font>
      <fill>
        <patternFill>
          <bgColor rgb="FFFBBCB7"/>
        </patternFill>
      </fill>
    </dxf>
    <dxf>
      <font>
        <color rgb="FFC00000"/>
      </font>
      <fill>
        <patternFill>
          <bgColor rgb="FFF8CCCC"/>
        </patternFill>
      </fill>
      <border>
        <vertical/>
        <horizontal/>
      </border>
    </dxf>
    <dxf>
      <fill>
        <patternFill>
          <fgColor rgb="FFD4DBFC"/>
          <bgColor rgb="FFE3E7FD"/>
        </patternFill>
      </fill>
    </dxf>
    <dxf>
      <numFmt numFmtId="0" formatCode="General"/>
      <alignment textRotation="0" wrapText="1" indent="0" justifyLastLine="0" shrinkToFit="0" readingOrder="0"/>
    </dxf>
    <dxf>
      <numFmt numFmtId="165" formatCode="0.000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Tax Table" pivot="0" count="0" xr9:uid="{423D02D6-714C-43DC-8661-0075AE474EC3}"/>
  </tableStyles>
  <colors>
    <mruColors>
      <color rgb="FFCCCCFF"/>
      <color rgb="FFE3E7FD"/>
      <color rgb="FFFBBCB7"/>
      <color rgb="FFFA3838"/>
      <color rgb="FFFB5F5F"/>
      <color rgb="FFFFB3B3"/>
      <color rgb="FFFF9F9F"/>
      <color rgb="FFFF8585"/>
      <color rgb="FFD4DBFC"/>
      <color rgb="FFF8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microsoft.com/office/2022/10/relationships/richValueRel" Target="richData/richValueRel.xml"/><Relationship Id="rId5" Type="http://schemas.openxmlformats.org/officeDocument/2006/relationships/externalLink" Target="externalLinks/externalLink1.xml"/><Relationship Id="rId15" Type="http://schemas.microsoft.com/office/2022/11/relationships/FeaturePropertyBag" Target="featurePropertyBag/featurePropertyBag.xml"/><Relationship Id="rId10" Type="http://schemas.openxmlformats.org/officeDocument/2006/relationships/sheetMetadata" Target="metadata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66949</xdr:colOff>
      <xdr:row>1</xdr:row>
      <xdr:rowOff>22280</xdr:rowOff>
    </xdr:from>
    <xdr:to>
      <xdr:col>2</xdr:col>
      <xdr:colOff>802969</xdr:colOff>
      <xdr:row>4</xdr:row>
      <xdr:rowOff>134937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7FB093-4BCF-42FF-8CC8-F585190DE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1574" y="204843"/>
          <a:ext cx="1251958" cy="9699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46458</xdr:colOff>
      <xdr:row>1</xdr:row>
      <xdr:rowOff>22281</xdr:rowOff>
    </xdr:from>
    <xdr:to>
      <xdr:col>2</xdr:col>
      <xdr:colOff>802969</xdr:colOff>
      <xdr:row>4</xdr:row>
      <xdr:rowOff>150812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3F8334-6483-4AEB-B072-834D978C5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1083" y="204844"/>
          <a:ext cx="1272449" cy="9857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7</xdr:row>
      <xdr:rowOff>0</xdr:rowOff>
    </xdr:from>
    <xdr:to>
      <xdr:col>15</xdr:col>
      <xdr:colOff>304800</xdr:colOff>
      <xdr:row>8</xdr:row>
      <xdr:rowOff>121920</xdr:rowOff>
    </xdr:to>
    <xdr:sp macro="" textlink="">
      <xdr:nvSpPr>
        <xdr:cNvPr id="3073" name="AutoShape 1">
          <a:extLst>
            <a:ext uri="{FF2B5EF4-FFF2-40B4-BE49-F238E27FC236}">
              <a16:creationId xmlns:a16="http://schemas.microsoft.com/office/drawing/2014/main" id="{244987EE-7F03-F8D3-1379-DD31023FE753}"/>
            </a:ext>
          </a:extLst>
        </xdr:cNvPr>
        <xdr:cNvSpPr>
          <a:spLocks noChangeAspect="1" noChangeArrowheads="1"/>
        </xdr:cNvSpPr>
      </xdr:nvSpPr>
      <xdr:spPr bwMode="auto">
        <a:xfrm>
          <a:off x="18166080" y="128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15</xdr:col>
      <xdr:colOff>0</xdr:colOff>
      <xdr:row>7</xdr:row>
      <xdr:rowOff>0</xdr:rowOff>
    </xdr:from>
    <xdr:to>
      <xdr:col>21</xdr:col>
      <xdr:colOff>109268</xdr:colOff>
      <xdr:row>26</xdr:row>
      <xdr:rowOff>19050</xdr:rowOff>
    </xdr:to>
    <xdr:sp macro="" textlink="">
      <xdr:nvSpPr>
        <xdr:cNvPr id="3074" name="AutoShape 2">
          <a:extLst>
            <a:ext uri="{FF2B5EF4-FFF2-40B4-BE49-F238E27FC236}">
              <a16:creationId xmlns:a16="http://schemas.microsoft.com/office/drawing/2014/main" id="{410E3641-E63C-7CA7-4073-D57F4D80001F}"/>
            </a:ext>
          </a:extLst>
        </xdr:cNvPr>
        <xdr:cNvSpPr>
          <a:spLocks noChangeAspect="1" noChangeArrowheads="1"/>
        </xdr:cNvSpPr>
      </xdr:nvSpPr>
      <xdr:spPr bwMode="auto">
        <a:xfrm>
          <a:off x="18183225" y="1266825"/>
          <a:ext cx="3766868" cy="3743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oastmasterseo-my.sharepoint.com/personal/khayden_toastmasters_org/Documents/Documents/My%20Files/Active/Custom%20Invoices/Copy%20of%20Membership%20Invoice%20Draft%2012.8.2025%2020%20Line%20Items%20(1).xlsx" TargetMode="External"/><Relationship Id="rId1" Type="http://schemas.openxmlformats.org/officeDocument/2006/relationships/externalLinkPath" Target="https://toastmasterseo-my.sharepoint.com/personal/khayden_toastmasters_org/Documents/Documents/My%20Files/Active/Custom%20Invoices/Copy%20of%20Membership%20Invoice%20Draft%2012.8.2025%2020%20Line%20Items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hayden\AppData\Local\Microsoft\Windows\INetCache\Content.Outlook\MT3TKV2M\Membership%20Invoice%20Draft%2012.8.2025%2020%20Line%20Items%20(1).xlsx" TargetMode="External"/><Relationship Id="rId1" Type="http://schemas.openxmlformats.org/officeDocument/2006/relationships/externalLinkPath" Target="https://toastmasterseo-my.sharepoint.com/Users/khayden/AppData/Local/Microsoft/Windows/INetCache/Content.Outlook/MT3TKV2M/Membership%20Invoice%20Draft%2012.8.2025%2020%20Line%20Item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voice V3"/>
      <sheetName val="Tax Table V3"/>
      <sheetName val="Tax Table 3"/>
      <sheetName val="Invoice V2"/>
      <sheetName val="Invoice"/>
      <sheetName val="Tax Table"/>
      <sheetName val="Sheet2"/>
      <sheetName val="Invoice (2)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voice"/>
      <sheetName val="Tax Table"/>
    </sheetNames>
    <sheetDataSet>
      <sheetData sheetId="0" refreshError="1"/>
      <sheetData sheetId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424DBC-FEC3-45B1-9209-AED15BD881B6}" name="TaxTable1" displayName="TaxTable1" ref="A1:H19" totalsRowShown="0" headerRowDxfId="7" headerRowBorderDxfId="6" tableBorderDxfId="5">
  <autoFilter ref="A1:H19" xr:uid="{61424DBC-FEC3-45B1-9209-AED15BD881B6}"/>
  <sortState xmlns:xlrd2="http://schemas.microsoft.com/office/spreadsheetml/2017/richdata2" ref="A2:H19">
    <sortCondition ref="A1:A19"/>
  </sortState>
  <tableColumns count="8">
    <tableColumn id="1" xr3:uid="{4F3AB1C3-C49A-4673-BD9D-52BE14DD93A1}" name="Country"/>
    <tableColumn id="2" xr3:uid="{78A6D3D7-2A6D-4D5D-90B0-C0C352DE5CE8}" name="State/Province"/>
    <tableColumn id="3" xr3:uid="{4C1B7909-0EC8-4870-AF39-A44D650A5E6C}" name="Tax Type"/>
    <tableColumn id="4" xr3:uid="{9A0FF826-492D-4047-A133-B71C3894BE10}" name="Tax Rate" dataDxfId="4"/>
    <tableColumn id="5" xr3:uid="{44607344-1BA4-4074-9ED3-C914887B921D}" name="Tax Code"/>
    <tableColumn id="6" xr3:uid="{3C171DE8-8179-4D12-AB75-0B96DC6C75F9}" name="Effective From"/>
    <tableColumn id="7" xr3:uid="{34C85BE2-767E-42B3-B8E6-C40C2F4CE696}" name="Effective To"/>
    <tableColumn id="8" xr3:uid="{2602A540-0302-4D1A-BB3D-C4B8762C0428}" name="Notes" dataDxfId="3">
      <calculatedColumnFormula>"Membership: Exempt   New Member Fee: "&amp;TaxTable1[[#This Row],[Tax Rate]]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FDE48-C557-406C-9F73-491CEE56BE99}">
  <sheetPr>
    <tabColor rgb="FFB1BDF9"/>
    <pageSetUpPr fitToPage="1"/>
  </sheetPr>
  <dimension ref="B2:Q66"/>
  <sheetViews>
    <sheetView showGridLines="0" tabSelected="1" showRuler="0" view="pageLayout" zoomScale="70" zoomScaleNormal="63" zoomScaleSheetLayoutView="78" zoomScalePageLayoutView="70" workbookViewId="0">
      <selection activeCell="B35" sqref="B35:L35"/>
    </sheetView>
  </sheetViews>
  <sheetFormatPr defaultColWidth="0" defaultRowHeight="14.5"/>
  <cols>
    <col min="1" max="1" width="1.81640625" style="2" customWidth="1"/>
    <col min="2" max="2" width="7.453125" style="2" customWidth="1"/>
    <col min="3" max="3" width="12.453125" style="2" customWidth="1"/>
    <col min="4" max="4" width="0.1796875" style="2" customWidth="1"/>
    <col min="5" max="5" width="4" style="2" customWidth="1"/>
    <col min="6" max="6" width="7.81640625" style="2" customWidth="1"/>
    <col min="7" max="7" width="5.453125" style="2" customWidth="1"/>
    <col min="8" max="8" width="5.54296875" style="2" customWidth="1"/>
    <col min="9" max="9" width="4.81640625" style="2" customWidth="1"/>
    <col min="10" max="10" width="9.453125" style="2" customWidth="1"/>
    <col min="11" max="11" width="6.54296875" style="2" customWidth="1"/>
    <col min="12" max="12" width="8.54296875" style="2" customWidth="1"/>
    <col min="13" max="15" width="13.54296875" style="2" customWidth="1"/>
    <col min="16" max="16" width="16.1796875" style="2" customWidth="1"/>
    <col min="17" max="17" width="1.81640625" style="2" customWidth="1"/>
    <col min="18" max="18" width="5.453125" style="2" customWidth="1"/>
    <col min="19" max="12738" width="6.453125" style="2" customWidth="1"/>
    <col min="12739" max="16384" width="0" style="2" hidden="1"/>
  </cols>
  <sheetData>
    <row r="2" spans="2:16">
      <c r="D2" s="32"/>
    </row>
    <row r="3" spans="2:16" ht="16">
      <c r="D3" s="32"/>
      <c r="F3" s="34" t="s">
        <v>0</v>
      </c>
    </row>
    <row r="4" spans="2:16" ht="37">
      <c r="B4" s="3"/>
      <c r="C4" s="3"/>
      <c r="D4" s="33"/>
      <c r="E4" s="3"/>
      <c r="F4" s="94" t="s">
        <v>1</v>
      </c>
      <c r="G4" s="94"/>
      <c r="H4" s="94"/>
      <c r="I4" s="94"/>
      <c r="J4" s="94"/>
      <c r="K4" s="94"/>
      <c r="L4" s="3"/>
      <c r="M4" s="3"/>
      <c r="N4" s="44"/>
      <c r="O4" s="44"/>
      <c r="P4" s="44"/>
    </row>
    <row r="5" spans="2:16">
      <c r="D5" s="32"/>
    </row>
    <row r="6" spans="2:16" customFormat="1" ht="25" customHeight="1" thickBot="1">
      <c r="B6" s="35" t="s">
        <v>2</v>
      </c>
      <c r="C6" s="35" t="s">
        <v>3</v>
      </c>
      <c r="D6" s="35"/>
      <c r="M6" s="2"/>
      <c r="N6" s="2"/>
      <c r="O6" s="2"/>
      <c r="P6" s="2"/>
    </row>
    <row r="7" spans="2:16" ht="16">
      <c r="C7" s="1" t="s">
        <v>4</v>
      </c>
      <c r="D7" s="1"/>
      <c r="L7" s="86" t="s">
        <v>5</v>
      </c>
      <c r="M7" s="87"/>
      <c r="N7" s="90"/>
      <c r="O7" s="89" t="str">
        <f>IF(N8="Ireland","Membership: Exempt  |  NMF:","")</f>
        <v/>
      </c>
      <c r="P7" s="88" t="str">
        <f>IFERROR(IF(AND(N8="Canada",N9=""),"Select Province",IF(N8="Canada",VLOOKUP(N9,TaxTable1[[State/Province]:[Notes]],3,FALSE),VLOOKUP(N8,TaxTable1[],4,FALSE))),"")</f>
        <v/>
      </c>
    </row>
    <row r="8" spans="2:16" ht="16">
      <c r="C8" s="1" t="s">
        <v>6</v>
      </c>
      <c r="D8" s="1"/>
      <c r="L8" s="95" t="s">
        <v>7</v>
      </c>
      <c r="M8" s="96"/>
      <c r="N8" s="97"/>
      <c r="O8" s="97"/>
      <c r="P8" s="98"/>
    </row>
    <row r="9" spans="2:16" ht="16.5" thickBot="1">
      <c r="C9" s="1" t="s">
        <v>8</v>
      </c>
      <c r="D9" s="1"/>
      <c r="L9" s="99" t="str">
        <f>IF(N8="Canada","Province:","")</f>
        <v/>
      </c>
      <c r="M9" s="100"/>
      <c r="N9" s="101"/>
      <c r="O9" s="101"/>
      <c r="P9" s="102"/>
    </row>
    <row r="10" spans="2:16" ht="16">
      <c r="C10" s="1" t="str">
        <f>IFERROR(VLOOKUP(N8,TaxTable1[],5,FALSE),"FEIN 95-1300076")</f>
        <v>FEIN 95-1300076</v>
      </c>
      <c r="D10" s="1"/>
    </row>
    <row r="11" spans="2:16" ht="15" thickBot="1">
      <c r="M11" s="47"/>
      <c r="N11" s="47"/>
      <c r="O11" s="47"/>
      <c r="P11" s="47"/>
    </row>
    <row r="12" spans="2:16" ht="16.5" thickBot="1">
      <c r="B12" s="21" t="s">
        <v>9</v>
      </c>
      <c r="C12" s="22"/>
      <c r="D12" s="22"/>
      <c r="E12" s="22"/>
      <c r="F12" s="22"/>
      <c r="G12" s="22"/>
      <c r="H12" s="23"/>
      <c r="I12" s="103" t="s">
        <v>10</v>
      </c>
      <c r="J12" s="104"/>
      <c r="K12" s="104"/>
      <c r="L12" s="105"/>
      <c r="M12" s="106"/>
      <c r="N12" s="20" t="s">
        <v>11</v>
      </c>
      <c r="O12" s="107"/>
      <c r="P12" s="108"/>
    </row>
    <row r="13" spans="2:16" ht="16">
      <c r="B13" s="95" t="s">
        <v>12</v>
      </c>
      <c r="C13" s="96"/>
      <c r="D13" s="24"/>
      <c r="E13" s="116"/>
      <c r="F13" s="116"/>
      <c r="G13" s="116"/>
      <c r="H13" s="117"/>
      <c r="I13" s="118" t="s">
        <v>13</v>
      </c>
      <c r="J13" s="119"/>
      <c r="K13" s="119"/>
      <c r="L13" s="119"/>
      <c r="M13" s="119"/>
      <c r="N13" s="119"/>
      <c r="O13" s="119"/>
      <c r="P13" s="120"/>
    </row>
    <row r="14" spans="2:16" ht="16">
      <c r="B14" s="95" t="s">
        <v>14</v>
      </c>
      <c r="C14" s="96"/>
      <c r="D14" s="26"/>
      <c r="E14" s="114"/>
      <c r="F14" s="114"/>
      <c r="G14" s="114"/>
      <c r="H14" s="115"/>
      <c r="I14" s="95" t="s">
        <v>15</v>
      </c>
      <c r="J14" s="96"/>
      <c r="K14" s="96"/>
      <c r="L14" s="116"/>
      <c r="M14" s="116"/>
      <c r="N14" s="116"/>
      <c r="O14" s="116"/>
      <c r="P14" s="117"/>
    </row>
    <row r="15" spans="2:16" ht="16" customHeight="1">
      <c r="B15" s="125" t="s">
        <v>16</v>
      </c>
      <c r="C15" s="126"/>
      <c r="D15" s="26"/>
      <c r="E15" s="129"/>
      <c r="F15" s="129"/>
      <c r="G15" s="129"/>
      <c r="H15" s="130"/>
      <c r="I15" s="95" t="s">
        <v>15</v>
      </c>
      <c r="J15" s="96"/>
      <c r="K15" s="96"/>
      <c r="L15" s="114"/>
      <c r="M15" s="114"/>
      <c r="N15" s="114"/>
      <c r="O15" s="114"/>
      <c r="P15" s="115"/>
    </row>
    <row r="16" spans="2:16" ht="16" customHeight="1">
      <c r="B16" s="125"/>
      <c r="C16" s="126"/>
      <c r="D16" s="26"/>
      <c r="E16" s="129"/>
      <c r="F16" s="129"/>
      <c r="G16" s="129"/>
      <c r="H16" s="130"/>
      <c r="I16" s="95" t="s">
        <v>17</v>
      </c>
      <c r="J16" s="96"/>
      <c r="K16" s="96"/>
      <c r="L16" s="114"/>
      <c r="M16" s="114"/>
      <c r="N16" s="114"/>
      <c r="O16" s="114"/>
      <c r="P16" s="115"/>
    </row>
    <row r="17" spans="2:17" ht="16.5" thickBot="1">
      <c r="B17" s="127"/>
      <c r="C17" s="128"/>
      <c r="D17" s="25"/>
      <c r="E17" s="131"/>
      <c r="F17" s="131"/>
      <c r="G17" s="131"/>
      <c r="H17" s="132"/>
      <c r="I17" s="95" t="s">
        <v>18</v>
      </c>
      <c r="J17" s="96"/>
      <c r="K17" s="96"/>
      <c r="L17" s="109"/>
      <c r="M17" s="109"/>
      <c r="N17" s="109"/>
      <c r="O17" s="109"/>
      <c r="P17" s="110"/>
    </row>
    <row r="18" spans="2:17" ht="16.5" customHeight="1">
      <c r="B18" s="111" t="s">
        <v>19</v>
      </c>
      <c r="C18" s="112"/>
      <c r="D18" s="112"/>
      <c r="E18" s="112"/>
      <c r="F18" s="112"/>
      <c r="G18" s="112"/>
      <c r="H18" s="113"/>
      <c r="I18" s="95" t="s">
        <v>20</v>
      </c>
      <c r="J18" s="96"/>
      <c r="K18" s="96"/>
      <c r="L18" s="114"/>
      <c r="M18" s="114"/>
      <c r="N18" s="114"/>
      <c r="O18" s="114"/>
      <c r="P18" s="115"/>
    </row>
    <row r="19" spans="2:17" ht="16.5" thickBot="1">
      <c r="B19" s="127" t="s">
        <v>21</v>
      </c>
      <c r="C19" s="128"/>
      <c r="D19" s="27"/>
      <c r="E19" s="121" t="s">
        <v>113</v>
      </c>
      <c r="F19" s="121"/>
      <c r="G19" s="121"/>
      <c r="H19" s="122"/>
      <c r="I19" s="99" t="s">
        <v>7</v>
      </c>
      <c r="J19" s="100"/>
      <c r="K19" s="100"/>
      <c r="L19" s="123" t="str">
        <f>IF(OR(N8="",N8=0),"",N8)</f>
        <v/>
      </c>
      <c r="M19" s="123"/>
      <c r="N19" s="123"/>
      <c r="O19" s="123"/>
      <c r="P19" s="124"/>
    </row>
    <row r="20" spans="2:17" ht="15" thickBo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2:17" ht="17.149999999999999" customHeight="1" thickBot="1"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8" t="s">
        <v>23</v>
      </c>
      <c r="N21" s="18" t="s">
        <v>24</v>
      </c>
      <c r="O21" s="18" t="s">
        <v>25</v>
      </c>
      <c r="P21" s="18" t="s">
        <v>26</v>
      </c>
    </row>
    <row r="22" spans="2:17" ht="17.149999999999999" customHeight="1">
      <c r="B22" s="137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58"/>
      <c r="N22" s="59"/>
      <c r="O22" s="53">
        <f>IFERROR(IF($E$19="YES",0,IF(AND($N$8="Ireland",B22&lt;&gt;"New Member Fee")=TRUE,0,(M22)*ROUND((N22)*($P$7),2))),0)</f>
        <v>0</v>
      </c>
      <c r="P22" s="69">
        <f>IFERROR(IF(OR(M22="",N22=""),0,M22*N22+O22),0)</f>
        <v>0</v>
      </c>
      <c r="Q22" s="5"/>
    </row>
    <row r="23" spans="2:17" ht="17.149999999999999" customHeight="1">
      <c r="B23" s="91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60"/>
      <c r="N23" s="61"/>
      <c r="O23" s="53">
        <f t="shared" ref="O23:O42" si="0">IFERROR(IF($E$19="YES",0,IF(AND($N$8="Ireland",B23&lt;&gt;"New Member Fee")=TRUE,0,(M23)*ROUND((N23)*($P$7),2))),0)</f>
        <v>0</v>
      </c>
      <c r="P23" s="69">
        <f t="shared" ref="P23:P42" si="1">IFERROR(IF(OR(M23="",N23=""),0,M23*N23+O23),0)</f>
        <v>0</v>
      </c>
      <c r="Q23" s="5"/>
    </row>
    <row r="24" spans="2:17" ht="17.149999999999999" customHeight="1">
      <c r="B24" s="133"/>
      <c r="C24" s="134"/>
      <c r="D24" s="134"/>
      <c r="E24" s="134"/>
      <c r="F24" s="134"/>
      <c r="G24" s="134"/>
      <c r="H24" s="134"/>
      <c r="I24" s="134"/>
      <c r="J24" s="134"/>
      <c r="K24" s="134"/>
      <c r="L24" s="135"/>
      <c r="M24" s="60"/>
      <c r="N24" s="61"/>
      <c r="O24" s="53">
        <f t="shared" si="0"/>
        <v>0</v>
      </c>
      <c r="P24" s="69">
        <f t="shared" si="1"/>
        <v>0</v>
      </c>
    </row>
    <row r="25" spans="2:17" ht="17.149999999999999" customHeight="1">
      <c r="B25" s="133"/>
      <c r="C25" s="134"/>
      <c r="D25" s="134"/>
      <c r="E25" s="134"/>
      <c r="F25" s="134"/>
      <c r="G25" s="134"/>
      <c r="H25" s="134"/>
      <c r="I25" s="134"/>
      <c r="J25" s="134"/>
      <c r="K25" s="134"/>
      <c r="L25" s="135"/>
      <c r="M25" s="60"/>
      <c r="N25" s="61"/>
      <c r="O25" s="53">
        <f t="shared" si="0"/>
        <v>0</v>
      </c>
      <c r="P25" s="69">
        <f t="shared" si="1"/>
        <v>0</v>
      </c>
    </row>
    <row r="26" spans="2:17" ht="17.149999999999999" customHeight="1">
      <c r="B26" s="133"/>
      <c r="C26" s="134"/>
      <c r="D26" s="134"/>
      <c r="E26" s="134"/>
      <c r="F26" s="134"/>
      <c r="G26" s="134"/>
      <c r="H26" s="134"/>
      <c r="I26" s="134"/>
      <c r="J26" s="134"/>
      <c r="K26" s="134"/>
      <c r="L26" s="135"/>
      <c r="M26" s="60"/>
      <c r="N26" s="61"/>
      <c r="O26" s="53">
        <f t="shared" si="0"/>
        <v>0</v>
      </c>
      <c r="P26" s="69">
        <f t="shared" si="1"/>
        <v>0</v>
      </c>
    </row>
    <row r="27" spans="2:17" ht="17.149999999999999" customHeight="1">
      <c r="B27" s="133"/>
      <c r="C27" s="134"/>
      <c r="D27" s="134"/>
      <c r="E27" s="134"/>
      <c r="F27" s="134"/>
      <c r="G27" s="134"/>
      <c r="H27" s="134"/>
      <c r="I27" s="134"/>
      <c r="J27" s="134"/>
      <c r="K27" s="134"/>
      <c r="L27" s="135"/>
      <c r="M27" s="60"/>
      <c r="N27" s="61"/>
      <c r="O27" s="53">
        <f t="shared" si="0"/>
        <v>0</v>
      </c>
      <c r="P27" s="69">
        <f t="shared" si="1"/>
        <v>0</v>
      </c>
    </row>
    <row r="28" spans="2:17" ht="17.149999999999999" customHeight="1">
      <c r="B28" s="133"/>
      <c r="C28" s="134"/>
      <c r="D28" s="134"/>
      <c r="E28" s="134"/>
      <c r="F28" s="134"/>
      <c r="G28" s="134"/>
      <c r="H28" s="134"/>
      <c r="I28" s="134"/>
      <c r="J28" s="134"/>
      <c r="K28" s="134"/>
      <c r="L28" s="135"/>
      <c r="M28" s="60"/>
      <c r="N28" s="61"/>
      <c r="O28" s="53">
        <f t="shared" ref="O28:O29" si="2">IFERROR(IF($E$19="YES",0,IF(AND($N$8="Ireland",B28&lt;&gt;"New Member Fee")=TRUE,0,(M28)*ROUND((N28)*($P$7),2))),0)</f>
        <v>0</v>
      </c>
      <c r="P28" s="69">
        <f t="shared" ref="P28:P29" si="3">IFERROR(IF(OR(M28="",N28=""),0,M28*N28+O28),0)</f>
        <v>0</v>
      </c>
    </row>
    <row r="29" spans="2:17" ht="17.149999999999999" customHeight="1">
      <c r="B29" s="133"/>
      <c r="C29" s="134"/>
      <c r="D29" s="134"/>
      <c r="E29" s="134"/>
      <c r="F29" s="134"/>
      <c r="G29" s="134"/>
      <c r="H29" s="134"/>
      <c r="I29" s="134"/>
      <c r="J29" s="134"/>
      <c r="K29" s="134"/>
      <c r="L29" s="135"/>
      <c r="M29" s="60"/>
      <c r="N29" s="61"/>
      <c r="O29" s="53">
        <f t="shared" si="2"/>
        <v>0</v>
      </c>
      <c r="P29" s="69">
        <f t="shared" si="3"/>
        <v>0</v>
      </c>
    </row>
    <row r="30" spans="2:17" ht="17.149999999999999" customHeight="1">
      <c r="B30" s="133"/>
      <c r="C30" s="134"/>
      <c r="D30" s="134"/>
      <c r="E30" s="134"/>
      <c r="F30" s="134"/>
      <c r="G30" s="134"/>
      <c r="H30" s="134"/>
      <c r="I30" s="134"/>
      <c r="J30" s="134"/>
      <c r="K30" s="134"/>
      <c r="L30" s="135"/>
      <c r="M30" s="60"/>
      <c r="N30" s="61"/>
      <c r="O30" s="53">
        <f t="shared" si="0"/>
        <v>0</v>
      </c>
      <c r="P30" s="69">
        <f t="shared" si="1"/>
        <v>0</v>
      </c>
    </row>
    <row r="31" spans="2:17" ht="17.149999999999999" customHeight="1">
      <c r="B31" s="133"/>
      <c r="C31" s="134"/>
      <c r="D31" s="134"/>
      <c r="E31" s="134"/>
      <c r="F31" s="134"/>
      <c r="G31" s="134"/>
      <c r="H31" s="134"/>
      <c r="I31" s="134"/>
      <c r="J31" s="134"/>
      <c r="K31" s="134"/>
      <c r="L31" s="135"/>
      <c r="M31" s="60"/>
      <c r="N31" s="61"/>
      <c r="O31" s="53">
        <f t="shared" si="0"/>
        <v>0</v>
      </c>
      <c r="P31" s="69">
        <f t="shared" si="1"/>
        <v>0</v>
      </c>
    </row>
    <row r="32" spans="2:17" ht="17.149999999999999" customHeight="1">
      <c r="B32" s="133"/>
      <c r="C32" s="134"/>
      <c r="D32" s="134"/>
      <c r="E32" s="134"/>
      <c r="F32" s="134"/>
      <c r="G32" s="134"/>
      <c r="H32" s="134"/>
      <c r="I32" s="134"/>
      <c r="J32" s="134"/>
      <c r="K32" s="134"/>
      <c r="L32" s="135"/>
      <c r="M32" s="60"/>
      <c r="N32" s="61"/>
      <c r="O32" s="53">
        <f t="shared" si="0"/>
        <v>0</v>
      </c>
      <c r="P32" s="69">
        <f t="shared" si="1"/>
        <v>0</v>
      </c>
    </row>
    <row r="33" spans="2:16" ht="17.149999999999999" customHeight="1">
      <c r="B33" s="133"/>
      <c r="C33" s="134"/>
      <c r="D33" s="134"/>
      <c r="E33" s="134"/>
      <c r="F33" s="134"/>
      <c r="G33" s="134"/>
      <c r="H33" s="134"/>
      <c r="I33" s="134"/>
      <c r="J33" s="134"/>
      <c r="K33" s="134"/>
      <c r="L33" s="135"/>
      <c r="M33" s="60"/>
      <c r="N33" s="61"/>
      <c r="O33" s="53">
        <f t="shared" si="0"/>
        <v>0</v>
      </c>
      <c r="P33" s="69">
        <f t="shared" si="1"/>
        <v>0</v>
      </c>
    </row>
    <row r="34" spans="2:16" ht="17.149999999999999" customHeight="1">
      <c r="B34" s="133"/>
      <c r="C34" s="134"/>
      <c r="D34" s="134"/>
      <c r="E34" s="134"/>
      <c r="F34" s="134"/>
      <c r="G34" s="134"/>
      <c r="H34" s="134"/>
      <c r="I34" s="134"/>
      <c r="J34" s="134"/>
      <c r="K34" s="134"/>
      <c r="L34" s="135"/>
      <c r="M34" s="60"/>
      <c r="N34" s="61"/>
      <c r="O34" s="53">
        <f t="shared" si="0"/>
        <v>0</v>
      </c>
      <c r="P34" s="69">
        <f t="shared" si="1"/>
        <v>0</v>
      </c>
    </row>
    <row r="35" spans="2:16" ht="17.149999999999999" customHeight="1">
      <c r="B35" s="133"/>
      <c r="C35" s="134"/>
      <c r="D35" s="134"/>
      <c r="E35" s="134"/>
      <c r="F35" s="134"/>
      <c r="G35" s="134"/>
      <c r="H35" s="134"/>
      <c r="I35" s="134"/>
      <c r="J35" s="134"/>
      <c r="K35" s="134"/>
      <c r="L35" s="135"/>
      <c r="M35" s="60"/>
      <c r="N35" s="61"/>
      <c r="O35" s="53">
        <f t="shared" si="0"/>
        <v>0</v>
      </c>
      <c r="P35" s="69">
        <f t="shared" si="1"/>
        <v>0</v>
      </c>
    </row>
    <row r="36" spans="2:16" ht="17.149999999999999" customHeight="1">
      <c r="B36" s="133"/>
      <c r="C36" s="134"/>
      <c r="D36" s="134"/>
      <c r="E36" s="134"/>
      <c r="F36" s="134"/>
      <c r="G36" s="134"/>
      <c r="H36" s="134"/>
      <c r="I36" s="134"/>
      <c r="J36" s="134"/>
      <c r="K36" s="134"/>
      <c r="L36" s="135"/>
      <c r="M36" s="60"/>
      <c r="N36" s="61"/>
      <c r="O36" s="53">
        <f t="shared" si="0"/>
        <v>0</v>
      </c>
      <c r="P36" s="69">
        <f t="shared" si="1"/>
        <v>0</v>
      </c>
    </row>
    <row r="37" spans="2:16" ht="17.149999999999999" customHeight="1">
      <c r="B37" s="133"/>
      <c r="C37" s="134"/>
      <c r="D37" s="134"/>
      <c r="E37" s="134"/>
      <c r="F37" s="134"/>
      <c r="G37" s="134"/>
      <c r="H37" s="134"/>
      <c r="I37" s="134"/>
      <c r="J37" s="134"/>
      <c r="K37" s="134"/>
      <c r="L37" s="135"/>
      <c r="M37" s="60"/>
      <c r="N37" s="61"/>
      <c r="O37" s="53">
        <f t="shared" si="0"/>
        <v>0</v>
      </c>
      <c r="P37" s="69">
        <f t="shared" si="1"/>
        <v>0</v>
      </c>
    </row>
    <row r="38" spans="2:16" ht="17.149999999999999" customHeight="1">
      <c r="B38" s="133"/>
      <c r="C38" s="134"/>
      <c r="D38" s="134"/>
      <c r="E38" s="134"/>
      <c r="F38" s="134"/>
      <c r="G38" s="134"/>
      <c r="H38" s="134"/>
      <c r="I38" s="134"/>
      <c r="J38" s="134"/>
      <c r="K38" s="134"/>
      <c r="L38" s="135"/>
      <c r="M38" s="60"/>
      <c r="N38" s="61"/>
      <c r="O38" s="53">
        <f t="shared" si="0"/>
        <v>0</v>
      </c>
      <c r="P38" s="69">
        <f t="shared" si="1"/>
        <v>0</v>
      </c>
    </row>
    <row r="39" spans="2:16" ht="17.149999999999999" customHeight="1">
      <c r="B39" s="133"/>
      <c r="C39" s="134"/>
      <c r="D39" s="134"/>
      <c r="E39" s="134"/>
      <c r="F39" s="134"/>
      <c r="G39" s="134"/>
      <c r="H39" s="134"/>
      <c r="I39" s="134"/>
      <c r="J39" s="134"/>
      <c r="K39" s="134"/>
      <c r="L39" s="135"/>
      <c r="M39" s="60"/>
      <c r="N39" s="61"/>
      <c r="O39" s="53">
        <f t="shared" si="0"/>
        <v>0</v>
      </c>
      <c r="P39" s="69">
        <f t="shared" si="1"/>
        <v>0</v>
      </c>
    </row>
    <row r="40" spans="2:16" ht="17.149999999999999" customHeight="1">
      <c r="B40" s="133"/>
      <c r="C40" s="134"/>
      <c r="D40" s="134"/>
      <c r="E40" s="134"/>
      <c r="F40" s="134"/>
      <c r="G40" s="134"/>
      <c r="H40" s="134"/>
      <c r="I40" s="134"/>
      <c r="J40" s="134"/>
      <c r="K40" s="134"/>
      <c r="L40" s="135"/>
      <c r="M40" s="60"/>
      <c r="N40" s="61"/>
      <c r="O40" s="53">
        <f t="shared" si="0"/>
        <v>0</v>
      </c>
      <c r="P40" s="69">
        <f t="shared" si="1"/>
        <v>0</v>
      </c>
    </row>
    <row r="41" spans="2:16" ht="17.149999999999999" customHeight="1">
      <c r="B41" s="133"/>
      <c r="C41" s="134"/>
      <c r="D41" s="134"/>
      <c r="E41" s="134"/>
      <c r="F41" s="134"/>
      <c r="G41" s="134"/>
      <c r="H41" s="134"/>
      <c r="I41" s="134"/>
      <c r="J41" s="134"/>
      <c r="K41" s="134"/>
      <c r="L41" s="135"/>
      <c r="M41" s="60"/>
      <c r="N41" s="61"/>
      <c r="O41" s="53">
        <f t="shared" si="0"/>
        <v>0</v>
      </c>
      <c r="P41" s="69">
        <f t="shared" si="1"/>
        <v>0</v>
      </c>
    </row>
    <row r="42" spans="2:16" ht="17.149999999999999" customHeight="1" thickBot="1">
      <c r="B42" s="133"/>
      <c r="C42" s="134"/>
      <c r="D42" s="134"/>
      <c r="E42" s="134"/>
      <c r="F42" s="134"/>
      <c r="G42" s="134"/>
      <c r="H42" s="134"/>
      <c r="I42" s="134"/>
      <c r="J42" s="134"/>
      <c r="K42" s="134"/>
      <c r="L42" s="135"/>
      <c r="M42" s="60"/>
      <c r="N42" s="61"/>
      <c r="O42" s="53">
        <f t="shared" si="0"/>
        <v>0</v>
      </c>
      <c r="P42" s="69">
        <f t="shared" si="1"/>
        <v>0</v>
      </c>
    </row>
    <row r="43" spans="2:16" ht="17.149999999999999" customHeight="1" thickBot="1">
      <c r="B43" s="136" t="s">
        <v>27</v>
      </c>
      <c r="C43" s="136"/>
      <c r="D43" s="136"/>
      <c r="E43" s="136"/>
      <c r="F43" s="136"/>
      <c r="G43" s="136"/>
      <c r="H43" s="136"/>
      <c r="I43" s="136"/>
      <c r="J43" s="136"/>
      <c r="K43" s="136"/>
      <c r="L43" s="141"/>
      <c r="M43" s="28" t="s">
        <v>28</v>
      </c>
      <c r="N43" s="38" t="s">
        <v>29</v>
      </c>
      <c r="O43" s="38" t="s">
        <v>28</v>
      </c>
      <c r="P43" s="38" t="s">
        <v>26</v>
      </c>
    </row>
    <row r="44" spans="2:16" ht="17.149999999999999" customHeight="1">
      <c r="B44" s="91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75" t="s">
        <v>28</v>
      </c>
      <c r="N44" s="61"/>
      <c r="O44" s="78" t="s">
        <v>28</v>
      </c>
      <c r="P44" s="79">
        <f>(N44)</f>
        <v>0</v>
      </c>
    </row>
    <row r="45" spans="2:16" ht="17.149999999999999" customHeight="1" thickBot="1">
      <c r="B45" s="139"/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46" t="s">
        <v>28</v>
      </c>
      <c r="N45" s="62"/>
      <c r="O45" s="54" t="s">
        <v>28</v>
      </c>
      <c r="P45" s="55">
        <f>(N45)</f>
        <v>0</v>
      </c>
    </row>
    <row r="46" spans="2:16">
      <c r="B46" s="4"/>
      <c r="C46" s="4"/>
      <c r="D46" s="4"/>
      <c r="E46" s="4"/>
      <c r="F46" s="4"/>
      <c r="G46" s="4" t="s">
        <v>30</v>
      </c>
      <c r="H46" s="4"/>
      <c r="I46" s="4"/>
      <c r="J46" s="4"/>
      <c r="K46" s="4"/>
      <c r="L46" s="4"/>
      <c r="O46" s="6" t="s">
        <v>31</v>
      </c>
      <c r="P46" s="30">
        <f>SUM(P22:P42)-P50</f>
        <v>0</v>
      </c>
    </row>
    <row r="47" spans="2:16">
      <c r="G47" s="4" t="s">
        <v>32</v>
      </c>
      <c r="O47" s="6" t="s">
        <v>33</v>
      </c>
      <c r="P47" s="70">
        <v>0</v>
      </c>
    </row>
    <row r="48" spans="2:16" ht="14.5" customHeight="1">
      <c r="G48" s="4" t="s">
        <v>34</v>
      </c>
      <c r="O48" s="6" t="s">
        <v>35</v>
      </c>
      <c r="P48" s="70">
        <v>0</v>
      </c>
    </row>
    <row r="49" spans="2:16">
      <c r="G49" s="4" t="s">
        <v>36</v>
      </c>
      <c r="O49" s="6" t="s">
        <v>37</v>
      </c>
      <c r="P49" s="56">
        <f>-SUM(P44:P45)</f>
        <v>0</v>
      </c>
    </row>
    <row r="50" spans="2:16">
      <c r="G50" s="4" t="s">
        <v>38</v>
      </c>
      <c r="O50" s="6" t="s">
        <v>39</v>
      </c>
      <c r="P50" s="56">
        <f>SUM(O22:O42)</f>
        <v>0</v>
      </c>
    </row>
    <row r="51" spans="2:16">
      <c r="G51" s="4" t="s">
        <v>40</v>
      </c>
      <c r="O51" s="8" t="s">
        <v>41</v>
      </c>
      <c r="P51" s="9">
        <f>SUM(P46:P50)</f>
        <v>0</v>
      </c>
    </row>
    <row r="52" spans="2:16">
      <c r="G52" s="4" t="s">
        <v>42</v>
      </c>
      <c r="N52" s="93" t="s">
        <v>43</v>
      </c>
      <c r="O52" s="93"/>
      <c r="P52" s="93"/>
    </row>
    <row r="53" spans="2:16">
      <c r="G53" s="4" t="s">
        <v>44</v>
      </c>
      <c r="O53" s="11"/>
    </row>
    <row r="54" spans="2:16" ht="5" customHeight="1">
      <c r="O54" s="11"/>
    </row>
    <row r="55" spans="2:16" ht="4" customHeight="1"/>
    <row r="56" spans="2:16" ht="19" thickBot="1">
      <c r="B56" s="12" t="s">
        <v>45</v>
      </c>
      <c r="C56" s="12"/>
      <c r="D56" s="12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2:16" ht="6.65" customHeight="1" thickTop="1"/>
    <row r="58" spans="2:16">
      <c r="B58" s="65" t="b">
        <v>0</v>
      </c>
      <c r="C58" s="10" t="s">
        <v>46</v>
      </c>
      <c r="D58" s="10"/>
      <c r="E58" s="14" t="s">
        <v>47</v>
      </c>
      <c r="F58" s="146"/>
      <c r="G58" s="146"/>
      <c r="H58" s="146"/>
      <c r="I58" s="146"/>
      <c r="J58" s="146"/>
      <c r="K58" s="146"/>
      <c r="N58" s="6" t="s">
        <v>48</v>
      </c>
      <c r="O58" s="148">
        <v>0</v>
      </c>
      <c r="P58" s="148"/>
    </row>
    <row r="59" spans="2:16" ht="4.5" customHeight="1">
      <c r="B59" s="66"/>
      <c r="C59" s="11"/>
      <c r="D59" s="11"/>
      <c r="E59" s="15"/>
      <c r="F59" s="16"/>
      <c r="G59" s="16"/>
      <c r="H59" s="16"/>
      <c r="I59" s="16"/>
      <c r="J59" s="16"/>
      <c r="K59" s="16"/>
      <c r="L59" s="4"/>
      <c r="N59" s="57"/>
      <c r="O59" s="57"/>
      <c r="P59" s="57"/>
    </row>
    <row r="60" spans="2:16">
      <c r="B60" s="65" t="b">
        <v>0</v>
      </c>
      <c r="C60" s="2" t="s">
        <v>49</v>
      </c>
      <c r="E60" s="14" t="s">
        <v>47</v>
      </c>
      <c r="F60" s="146"/>
      <c r="G60" s="146"/>
      <c r="H60" s="146"/>
      <c r="I60" s="146"/>
      <c r="J60" s="146"/>
      <c r="K60" s="146"/>
      <c r="N60" s="6" t="s">
        <v>50</v>
      </c>
      <c r="O60" s="148">
        <v>0</v>
      </c>
      <c r="P60" s="148"/>
    </row>
    <row r="61" spans="2:16" ht="4" customHeight="1">
      <c r="B61" s="66"/>
      <c r="C61" s="17"/>
      <c r="D61" s="17"/>
      <c r="E61" s="15"/>
      <c r="F61" s="4"/>
      <c r="G61" s="4"/>
      <c r="H61" s="4"/>
      <c r="I61" s="4"/>
      <c r="J61" s="4"/>
      <c r="K61" s="4"/>
      <c r="L61" s="4"/>
    </row>
    <row r="62" spans="2:16">
      <c r="B62" s="65" t="b">
        <v>0</v>
      </c>
      <c r="C62" s="2" t="s">
        <v>51</v>
      </c>
      <c r="E62" s="63" t="b">
        <v>0</v>
      </c>
      <c r="F62" s="2" t="s">
        <v>52</v>
      </c>
      <c r="G62" s="64"/>
      <c r="H62" s="63" t="b">
        <v>0</v>
      </c>
      <c r="I62" s="2" t="s">
        <v>53</v>
      </c>
      <c r="J62" s="63" t="b">
        <v>0</v>
      </c>
      <c r="K62" s="2" t="s">
        <v>54</v>
      </c>
      <c r="L62" s="63" t="b">
        <v>0</v>
      </c>
      <c r="M62" s="2" t="s">
        <v>55</v>
      </c>
      <c r="N62" s="6" t="s">
        <v>56</v>
      </c>
      <c r="O62" s="148">
        <v>0</v>
      </c>
      <c r="P62" s="148"/>
    </row>
    <row r="63" spans="2:16" ht="5.5" customHeight="1">
      <c r="B63"/>
      <c r="C63"/>
      <c r="D63"/>
      <c r="E63"/>
      <c r="F63"/>
      <c r="G63"/>
      <c r="H63"/>
      <c r="I63"/>
      <c r="J63"/>
      <c r="K63"/>
      <c r="L63"/>
      <c r="M63" s="147" t="s">
        <v>57</v>
      </c>
      <c r="N63"/>
      <c r="O63"/>
      <c r="P63"/>
    </row>
    <row r="64" spans="2:16" ht="23.5" customHeight="1">
      <c r="C64" s="49" t="s">
        <v>58</v>
      </c>
      <c r="D64" s="48"/>
      <c r="E64" s="142"/>
      <c r="F64" s="142"/>
      <c r="G64" s="142"/>
      <c r="H64" s="142"/>
      <c r="I64" s="143" t="s">
        <v>59</v>
      </c>
      <c r="J64" s="143"/>
      <c r="K64" s="144"/>
      <c r="L64" s="144"/>
      <c r="M64" s="147"/>
      <c r="N64" s="145"/>
      <c r="O64" s="145"/>
      <c r="P64" s="145"/>
    </row>
    <row r="65" spans="2:2" customFormat="1">
      <c r="B65" s="37" t="s">
        <v>114</v>
      </c>
    </row>
    <row r="66" spans="2:2" ht="20.149999999999999" customHeight="1">
      <c r="B66" s="36" t="s">
        <v>60</v>
      </c>
    </row>
  </sheetData>
  <sheetProtection algorithmName="SHA-512" hashValue="6ZP9isgE/37F8+RpWjRIACjYz9HC5XB3EKjQA8mQjE6YQij+HxkGqc/H8AfQw6531MjGrgZDC4Qn019xPV7zQw==" saltValue="/kHp5Quv7zf1IWuS3OxY3A==" spinCount="100000" sheet="1" selectLockedCells="1"/>
  <mergeCells count="66">
    <mergeCell ref="E64:H64"/>
    <mergeCell ref="I64:J64"/>
    <mergeCell ref="K64:L64"/>
    <mergeCell ref="N64:P64"/>
    <mergeCell ref="F58:K58"/>
    <mergeCell ref="F60:K60"/>
    <mergeCell ref="M63:M64"/>
    <mergeCell ref="O58:P58"/>
    <mergeCell ref="O60:P60"/>
    <mergeCell ref="O62:P62"/>
    <mergeCell ref="B33:L33"/>
    <mergeCell ref="B19:C19"/>
    <mergeCell ref="B45:L45"/>
    <mergeCell ref="B35:L35"/>
    <mergeCell ref="B36:L36"/>
    <mergeCell ref="B37:L37"/>
    <mergeCell ref="B38:L38"/>
    <mergeCell ref="B39:L39"/>
    <mergeCell ref="B40:L40"/>
    <mergeCell ref="B41:L41"/>
    <mergeCell ref="B42:L42"/>
    <mergeCell ref="B43:L43"/>
    <mergeCell ref="B26:L26"/>
    <mergeCell ref="B27:L27"/>
    <mergeCell ref="B34:L34"/>
    <mergeCell ref="B28:L28"/>
    <mergeCell ref="B30:L30"/>
    <mergeCell ref="B31:L31"/>
    <mergeCell ref="B32:L32"/>
    <mergeCell ref="B21:L21"/>
    <mergeCell ref="B22:L22"/>
    <mergeCell ref="B23:L23"/>
    <mergeCell ref="B24:L24"/>
    <mergeCell ref="B25:L25"/>
    <mergeCell ref="B29:L29"/>
    <mergeCell ref="B14:C14"/>
    <mergeCell ref="E14:H14"/>
    <mergeCell ref="I14:K14"/>
    <mergeCell ref="L14:P14"/>
    <mergeCell ref="B15:C17"/>
    <mergeCell ref="E15:H17"/>
    <mergeCell ref="I15:K15"/>
    <mergeCell ref="L15:P15"/>
    <mergeCell ref="I16:K16"/>
    <mergeCell ref="L16:P16"/>
    <mergeCell ref="E13:H13"/>
    <mergeCell ref="I13:P13"/>
    <mergeCell ref="E19:H19"/>
    <mergeCell ref="I19:K19"/>
    <mergeCell ref="L19:P19"/>
    <mergeCell ref="B44:L44"/>
    <mergeCell ref="N52:P52"/>
    <mergeCell ref="F4:K4"/>
    <mergeCell ref="L8:M8"/>
    <mergeCell ref="N8:P8"/>
    <mergeCell ref="L9:M9"/>
    <mergeCell ref="N9:P9"/>
    <mergeCell ref="I12:K12"/>
    <mergeCell ref="L12:M12"/>
    <mergeCell ref="O12:P12"/>
    <mergeCell ref="I17:K17"/>
    <mergeCell ref="L17:P17"/>
    <mergeCell ref="B18:H18"/>
    <mergeCell ref="I18:K18"/>
    <mergeCell ref="L18:P18"/>
    <mergeCell ref="B13:C13"/>
  </mergeCells>
  <conditionalFormatting sqref="N9:P9">
    <cfRule type="expression" dxfId="2" priority="5">
      <formula>$N$8="Canada"</formula>
    </cfRule>
    <cfRule type="expression" dxfId="1" priority="7">
      <formula>AND($N$8&lt;&gt;"CANADA",$N$9&lt;&gt;"")</formula>
    </cfRule>
  </conditionalFormatting>
  <conditionalFormatting sqref="P7">
    <cfRule type="containsText" dxfId="0" priority="1" operator="containsText" text="Select Province">
      <formula>NOT(ISERROR(SEARCH("Select Province",P7)))</formula>
    </cfRule>
  </conditionalFormatting>
  <dataValidations count="3">
    <dataValidation type="list" allowBlank="1" showInputMessage="1" showErrorMessage="1" sqref="E19" xr:uid="{6EF55337-23A9-48B8-ACE2-24051093488A}">
      <formula1>"Yes,No"</formula1>
    </dataValidation>
    <dataValidation type="list" allowBlank="1" showInputMessage="1" showErrorMessage="1" sqref="F4:K4" xr:uid="{4E6FFB22-CFE0-4161-883E-960242997A35}">
      <formula1>"INVOICE,PROFORMA INVOICE,QUOTE,QUOTATION,TAX INVOICE"</formula1>
    </dataValidation>
    <dataValidation type="decimal" allowBlank="1" showInputMessage="1" showErrorMessage="1" sqref="N44:N45 M22:N42" xr:uid="{6F35C099-8CB9-42A6-874A-A64B57969045}">
      <formula1>-999999</formula1>
      <formula2>999999</formula2>
    </dataValidation>
  </dataValidations>
  <printOptions horizontalCentered="1"/>
  <pageMargins left="0.4" right="0.4" top="0.25" bottom="0" header="0.25" footer="0.15"/>
  <pageSetup scale="69" orientation="portrait" horizontalDpi="1200" verticalDpi="1200" r:id="rId1"/>
  <headerFooter scaleWithDoc="0" alignWithMargins="0">
    <oddHeader>&amp;R&amp;G</oddHeader>
    <oddFooter>&amp;L&amp;"Source Sans 3,Regular"&amp;10©2025 Toastmasters International. All rights reserved.&amp;R&amp;N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DF88179D-80CC-41DC-8487-5819A8E1E598}">
          <x14:formula1>
            <xm:f>_xlfn.ANCHORARRAY('Tax Table – Auto‑Ca'!M2)</xm:f>
          </x14:formula1>
          <xm:sqref>N9:P9</xm:sqref>
        </x14:dataValidation>
        <x14:dataValidation type="list" allowBlank="1" showInputMessage="1" showErrorMessage="1" xr:uid="{C18A3E3E-2CB5-4E37-AAE7-8A701E4BCAF9}">
          <x14:formula1>
            <xm:f>_xlfn.ANCHORARRAY('Tax Table – Auto‑Ca'!K2)</xm:f>
          </x14:formula1>
          <xm:sqref>N8:P8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612A7-7264-4742-922F-3074F3D2DD54}">
  <sheetPr>
    <tabColor rgb="FFB1BDF9"/>
    <pageSetUpPr fitToPage="1"/>
  </sheetPr>
  <dimension ref="B2:T66"/>
  <sheetViews>
    <sheetView showGridLines="0" showRuler="0" view="pageLayout" zoomScale="70" zoomScaleNormal="63" zoomScaleSheetLayoutView="78" zoomScalePageLayoutView="70" workbookViewId="0">
      <selection activeCell="C10" sqref="C10:H10"/>
    </sheetView>
  </sheetViews>
  <sheetFormatPr defaultColWidth="1.453125" defaultRowHeight="14.5"/>
  <cols>
    <col min="1" max="1" width="2.54296875" style="2" customWidth="1"/>
    <col min="2" max="2" width="7.453125" style="2" customWidth="1"/>
    <col min="3" max="3" width="12.453125" style="2" customWidth="1"/>
    <col min="4" max="4" width="0.1796875" style="2" customWidth="1"/>
    <col min="5" max="5" width="4" style="2" customWidth="1"/>
    <col min="6" max="6" width="7.81640625" style="2" customWidth="1"/>
    <col min="7" max="7" width="5.453125" style="2" customWidth="1"/>
    <col min="8" max="8" width="5.54296875" style="2" customWidth="1"/>
    <col min="9" max="9" width="4.81640625" style="2" customWidth="1"/>
    <col min="10" max="10" width="9.453125" style="2" customWidth="1"/>
    <col min="11" max="11" width="6.54296875" style="2" customWidth="1"/>
    <col min="12" max="12" width="9.453125" style="2" customWidth="1"/>
    <col min="13" max="14" width="13.54296875" style="2" customWidth="1"/>
    <col min="15" max="15" width="12.453125" style="2" customWidth="1"/>
    <col min="16" max="16" width="17.453125" style="2" customWidth="1"/>
    <col min="17" max="17" width="2.54296875" style="2" customWidth="1"/>
    <col min="18" max="782" width="6.453125" style="2" customWidth="1"/>
    <col min="783" max="16384" width="1.453125" style="2"/>
  </cols>
  <sheetData>
    <row r="2" spans="2:16">
      <c r="D2" s="32"/>
    </row>
    <row r="3" spans="2:16" ht="16">
      <c r="D3" s="32"/>
      <c r="F3" s="34" t="s">
        <v>0</v>
      </c>
    </row>
    <row r="4" spans="2:16" ht="37">
      <c r="B4" s="3"/>
      <c r="C4" s="3"/>
      <c r="D4" s="33"/>
      <c r="E4" s="3"/>
      <c r="F4" s="94" t="s">
        <v>1</v>
      </c>
      <c r="G4" s="94"/>
      <c r="H4" s="94"/>
      <c r="I4" s="94"/>
      <c r="J4" s="94"/>
      <c r="K4" s="94"/>
      <c r="L4" s="3"/>
      <c r="M4" s="3"/>
      <c r="N4" s="44"/>
      <c r="O4" s="44"/>
      <c r="P4" s="44"/>
    </row>
    <row r="5" spans="2:16">
      <c r="D5" s="32"/>
    </row>
    <row r="6" spans="2:16" customFormat="1" ht="25" customHeight="1">
      <c r="B6" s="35" t="s">
        <v>2</v>
      </c>
      <c r="C6" s="35" t="s">
        <v>3</v>
      </c>
      <c r="D6" s="35"/>
      <c r="K6" s="51"/>
      <c r="L6" s="51"/>
      <c r="M6" s="29"/>
      <c r="N6" s="29"/>
      <c r="O6" s="29"/>
      <c r="P6" s="29"/>
    </row>
    <row r="7" spans="2:16" ht="16">
      <c r="C7" s="1" t="s">
        <v>4</v>
      </c>
      <c r="D7" s="1"/>
      <c r="K7" s="29"/>
      <c r="L7" s="150"/>
      <c r="M7" s="150"/>
      <c r="N7" s="150"/>
      <c r="O7" s="150"/>
      <c r="P7" s="150"/>
    </row>
    <row r="8" spans="2:16" ht="16">
      <c r="C8" s="1" t="s">
        <v>6</v>
      </c>
      <c r="D8" s="1"/>
      <c r="K8" s="29"/>
      <c r="L8" s="151"/>
      <c r="M8" s="151"/>
      <c r="N8" s="152"/>
      <c r="O8" s="152"/>
      <c r="P8" s="152"/>
    </row>
    <row r="9" spans="2:16" ht="16">
      <c r="C9" s="1" t="s">
        <v>8</v>
      </c>
      <c r="D9" s="1"/>
      <c r="K9" s="29"/>
      <c r="L9" s="151"/>
      <c r="M9" s="151"/>
      <c r="N9" s="152"/>
      <c r="O9" s="152"/>
      <c r="P9" s="152"/>
    </row>
    <row r="10" spans="2:16" ht="16">
      <c r="B10" s="2" t="s">
        <v>61</v>
      </c>
      <c r="C10" s="149"/>
      <c r="D10" s="149"/>
      <c r="E10" s="149"/>
      <c r="F10" s="149"/>
      <c r="G10" s="149"/>
      <c r="H10" s="149"/>
      <c r="K10" s="29"/>
      <c r="L10" s="29"/>
      <c r="M10" s="29"/>
      <c r="N10" s="29"/>
      <c r="O10" s="29"/>
      <c r="P10" s="29"/>
    </row>
    <row r="11" spans="2:16" ht="15" thickBot="1">
      <c r="M11" s="47"/>
      <c r="N11" s="47"/>
      <c r="O11" s="47"/>
      <c r="P11" s="47"/>
    </row>
    <row r="12" spans="2:16" ht="16.5" thickBot="1">
      <c r="B12" s="21" t="s">
        <v>9</v>
      </c>
      <c r="C12" s="22"/>
      <c r="D12" s="22"/>
      <c r="E12" s="22"/>
      <c r="F12" s="22"/>
      <c r="G12" s="22"/>
      <c r="H12" s="23"/>
      <c r="I12" s="103" t="s">
        <v>10</v>
      </c>
      <c r="J12" s="104"/>
      <c r="K12" s="104"/>
      <c r="L12" s="105"/>
      <c r="M12" s="106"/>
      <c r="N12" s="20" t="s">
        <v>11</v>
      </c>
      <c r="O12" s="107"/>
      <c r="P12" s="108"/>
    </row>
    <row r="13" spans="2:16" ht="16">
      <c r="B13" s="95" t="s">
        <v>12</v>
      </c>
      <c r="C13" s="96"/>
      <c r="D13" s="24"/>
      <c r="E13" s="116"/>
      <c r="F13" s="116"/>
      <c r="G13" s="116"/>
      <c r="H13" s="117"/>
      <c r="I13" s="118" t="s">
        <v>13</v>
      </c>
      <c r="J13" s="119"/>
      <c r="K13" s="119"/>
      <c r="L13" s="119"/>
      <c r="M13" s="119"/>
      <c r="N13" s="119"/>
      <c r="O13" s="119"/>
      <c r="P13" s="120"/>
    </row>
    <row r="14" spans="2:16" ht="16">
      <c r="B14" s="95" t="s">
        <v>14</v>
      </c>
      <c r="C14" s="96"/>
      <c r="D14" s="26"/>
      <c r="E14" s="114"/>
      <c r="F14" s="114"/>
      <c r="G14" s="114"/>
      <c r="H14" s="115"/>
      <c r="I14" s="95" t="s">
        <v>15</v>
      </c>
      <c r="J14" s="96"/>
      <c r="K14" s="96"/>
      <c r="L14" s="116"/>
      <c r="M14" s="116"/>
      <c r="N14" s="116"/>
      <c r="O14" s="116"/>
      <c r="P14" s="117"/>
    </row>
    <row r="15" spans="2:16" ht="16" customHeight="1">
      <c r="B15" s="125" t="s">
        <v>16</v>
      </c>
      <c r="C15" s="126"/>
      <c r="D15" s="26"/>
      <c r="E15" s="129"/>
      <c r="F15" s="129"/>
      <c r="G15" s="129"/>
      <c r="H15" s="130"/>
      <c r="I15" s="95" t="s">
        <v>15</v>
      </c>
      <c r="J15" s="96"/>
      <c r="K15" s="96"/>
      <c r="L15" s="114"/>
      <c r="M15" s="114"/>
      <c r="N15" s="114"/>
      <c r="O15" s="114"/>
      <c r="P15" s="115"/>
    </row>
    <row r="16" spans="2:16" ht="16" customHeight="1">
      <c r="B16" s="125"/>
      <c r="C16" s="126"/>
      <c r="D16" s="26"/>
      <c r="E16" s="129"/>
      <c r="F16" s="129"/>
      <c r="G16" s="129"/>
      <c r="H16" s="130"/>
      <c r="I16" s="95" t="s">
        <v>17</v>
      </c>
      <c r="J16" s="96"/>
      <c r="K16" s="96"/>
      <c r="L16" s="114"/>
      <c r="M16" s="114"/>
      <c r="N16" s="114"/>
      <c r="O16" s="114"/>
      <c r="P16" s="115"/>
    </row>
    <row r="17" spans="2:20" ht="16.5" thickBot="1">
      <c r="B17" s="127"/>
      <c r="C17" s="128"/>
      <c r="D17" s="25"/>
      <c r="E17" s="131"/>
      <c r="F17" s="131"/>
      <c r="G17" s="131"/>
      <c r="H17" s="132"/>
      <c r="I17" s="95" t="s">
        <v>18</v>
      </c>
      <c r="J17" s="96"/>
      <c r="K17" s="96"/>
      <c r="L17" s="109"/>
      <c r="M17" s="109"/>
      <c r="N17" s="109"/>
      <c r="O17" s="109"/>
      <c r="P17" s="110"/>
      <c r="Q17" s="19"/>
    </row>
    <row r="18" spans="2:20" ht="16.5" customHeight="1">
      <c r="B18" s="111" t="s">
        <v>19</v>
      </c>
      <c r="C18" s="112"/>
      <c r="D18" s="112"/>
      <c r="E18" s="112"/>
      <c r="F18" s="112"/>
      <c r="G18" s="112"/>
      <c r="H18" s="113"/>
      <c r="I18" s="95" t="s">
        <v>20</v>
      </c>
      <c r="J18" s="96"/>
      <c r="K18" s="96"/>
      <c r="L18" s="116"/>
      <c r="M18" s="116"/>
      <c r="N18" s="116"/>
      <c r="O18" s="116"/>
      <c r="P18" s="117"/>
    </row>
    <row r="19" spans="2:20" ht="16.5" thickBot="1">
      <c r="B19" s="127" t="s">
        <v>21</v>
      </c>
      <c r="C19" s="128"/>
      <c r="D19" s="27"/>
      <c r="E19" s="121"/>
      <c r="F19" s="121"/>
      <c r="G19" s="121"/>
      <c r="H19" s="122"/>
      <c r="I19" s="99" t="s">
        <v>7</v>
      </c>
      <c r="J19" s="100"/>
      <c r="K19" s="100"/>
      <c r="L19" s="153"/>
      <c r="M19" s="153"/>
      <c r="N19" s="153"/>
      <c r="O19" s="153"/>
      <c r="P19" s="154"/>
      <c r="Q19" s="19"/>
    </row>
    <row r="20" spans="2:20" ht="15" thickBo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50"/>
    </row>
    <row r="21" spans="2:20" ht="17.149999999999999" customHeight="1" thickBot="1"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8" t="s">
        <v>23</v>
      </c>
      <c r="N21" s="18" t="s">
        <v>24</v>
      </c>
      <c r="O21" s="18" t="s">
        <v>62</v>
      </c>
      <c r="P21" s="18" t="s">
        <v>26</v>
      </c>
      <c r="Q21" s="29"/>
    </row>
    <row r="22" spans="2:20" ht="17.149999999999999" customHeight="1">
      <c r="B22" s="137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58"/>
      <c r="N22" s="59"/>
      <c r="O22" s="67"/>
      <c r="P22" s="31">
        <f>M22*ROUND(N22*(1+O22),2)</f>
        <v>0</v>
      </c>
      <c r="Q22" s="52"/>
      <c r="R22" s="5"/>
      <c r="S22" s="5"/>
      <c r="T22" s="5"/>
    </row>
    <row r="23" spans="2:20" ht="17.149999999999999" customHeight="1">
      <c r="B23" s="91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60"/>
      <c r="N23" s="61"/>
      <c r="O23" s="67"/>
      <c r="P23" s="31">
        <f t="shared" ref="P23:P42" si="0">M23*ROUND(N23*(1+O23),2)</f>
        <v>0</v>
      </c>
      <c r="Q23" s="52"/>
      <c r="R23" s="5"/>
      <c r="S23" s="5"/>
      <c r="T23" s="5"/>
    </row>
    <row r="24" spans="2:20" ht="17.149999999999999" customHeight="1">
      <c r="B24" s="133"/>
      <c r="C24" s="134"/>
      <c r="D24" s="134"/>
      <c r="E24" s="134"/>
      <c r="F24" s="134"/>
      <c r="G24" s="134"/>
      <c r="H24" s="134"/>
      <c r="I24" s="134"/>
      <c r="J24" s="134"/>
      <c r="K24" s="134"/>
      <c r="L24" s="135"/>
      <c r="M24" s="60"/>
      <c r="N24" s="61"/>
      <c r="O24" s="67"/>
      <c r="P24" s="31">
        <f t="shared" si="0"/>
        <v>0</v>
      </c>
      <c r="Q24" s="52"/>
    </row>
    <row r="25" spans="2:20" ht="17.149999999999999" customHeight="1">
      <c r="B25" s="133"/>
      <c r="C25" s="134"/>
      <c r="D25" s="134"/>
      <c r="E25" s="134"/>
      <c r="F25" s="134"/>
      <c r="G25" s="134"/>
      <c r="H25" s="134"/>
      <c r="I25" s="134"/>
      <c r="J25" s="134"/>
      <c r="K25" s="134"/>
      <c r="L25" s="135"/>
      <c r="M25" s="60"/>
      <c r="N25" s="61"/>
      <c r="O25" s="67"/>
      <c r="P25" s="31">
        <f t="shared" si="0"/>
        <v>0</v>
      </c>
      <c r="Q25" s="52"/>
    </row>
    <row r="26" spans="2:20" ht="17.149999999999999" customHeight="1">
      <c r="B26" s="133"/>
      <c r="C26" s="134"/>
      <c r="D26" s="134"/>
      <c r="E26" s="134"/>
      <c r="F26" s="134"/>
      <c r="G26" s="134"/>
      <c r="H26" s="134"/>
      <c r="I26" s="134"/>
      <c r="J26" s="134"/>
      <c r="K26" s="134"/>
      <c r="L26" s="135"/>
      <c r="M26" s="60"/>
      <c r="N26" s="61"/>
      <c r="O26" s="67"/>
      <c r="P26" s="31">
        <f t="shared" ref="P26:P27" si="1">M26*ROUND(N26*(1+O26),2)</f>
        <v>0</v>
      </c>
      <c r="Q26" s="52"/>
    </row>
    <row r="27" spans="2:20" ht="17.149999999999999" customHeight="1">
      <c r="B27" s="133"/>
      <c r="C27" s="134"/>
      <c r="D27" s="134"/>
      <c r="E27" s="134"/>
      <c r="F27" s="134"/>
      <c r="G27" s="134"/>
      <c r="H27" s="134"/>
      <c r="I27" s="134"/>
      <c r="J27" s="134"/>
      <c r="K27" s="134"/>
      <c r="L27" s="135"/>
      <c r="M27" s="60"/>
      <c r="N27" s="61"/>
      <c r="O27" s="67"/>
      <c r="P27" s="31">
        <f t="shared" si="1"/>
        <v>0</v>
      </c>
      <c r="Q27" s="52"/>
    </row>
    <row r="28" spans="2:20" ht="17.149999999999999" customHeight="1">
      <c r="B28" s="133"/>
      <c r="C28" s="134"/>
      <c r="D28" s="134"/>
      <c r="E28" s="134"/>
      <c r="F28" s="134"/>
      <c r="G28" s="134"/>
      <c r="H28" s="134"/>
      <c r="I28" s="134"/>
      <c r="J28" s="134"/>
      <c r="K28" s="134"/>
      <c r="L28" s="135"/>
      <c r="M28" s="60"/>
      <c r="N28" s="61"/>
      <c r="O28" s="67"/>
      <c r="P28" s="31">
        <f t="shared" si="0"/>
        <v>0</v>
      </c>
      <c r="Q28" s="52"/>
    </row>
    <row r="29" spans="2:20" ht="17.149999999999999" customHeight="1">
      <c r="B29" s="133"/>
      <c r="C29" s="134"/>
      <c r="D29" s="134"/>
      <c r="E29" s="134"/>
      <c r="F29" s="134"/>
      <c r="G29" s="134"/>
      <c r="H29" s="134"/>
      <c r="I29" s="134"/>
      <c r="J29" s="134"/>
      <c r="K29" s="134"/>
      <c r="L29" s="135"/>
      <c r="M29" s="60"/>
      <c r="N29" s="61"/>
      <c r="O29" s="67"/>
      <c r="P29" s="31">
        <f t="shared" si="0"/>
        <v>0</v>
      </c>
      <c r="Q29" s="52"/>
    </row>
    <row r="30" spans="2:20" ht="17.149999999999999" customHeight="1">
      <c r="B30" s="133"/>
      <c r="C30" s="134"/>
      <c r="D30" s="134"/>
      <c r="E30" s="134"/>
      <c r="F30" s="134"/>
      <c r="G30" s="134"/>
      <c r="H30" s="134"/>
      <c r="I30" s="134"/>
      <c r="J30" s="134"/>
      <c r="K30" s="134"/>
      <c r="L30" s="135"/>
      <c r="M30" s="60"/>
      <c r="N30" s="61"/>
      <c r="O30" s="67"/>
      <c r="P30" s="31">
        <f t="shared" si="0"/>
        <v>0</v>
      </c>
      <c r="Q30" s="52"/>
    </row>
    <row r="31" spans="2:20" ht="17.149999999999999" customHeight="1">
      <c r="B31" s="133"/>
      <c r="C31" s="134"/>
      <c r="D31" s="134"/>
      <c r="E31" s="134"/>
      <c r="F31" s="134"/>
      <c r="G31" s="134"/>
      <c r="H31" s="134"/>
      <c r="I31" s="134"/>
      <c r="J31" s="134"/>
      <c r="K31" s="134"/>
      <c r="L31" s="135"/>
      <c r="M31" s="60"/>
      <c r="N31" s="61"/>
      <c r="O31" s="67"/>
      <c r="P31" s="31">
        <f t="shared" si="0"/>
        <v>0</v>
      </c>
      <c r="Q31" s="52"/>
    </row>
    <row r="32" spans="2:20" ht="17.149999999999999" customHeight="1">
      <c r="B32" s="133"/>
      <c r="C32" s="134"/>
      <c r="D32" s="134"/>
      <c r="E32" s="134"/>
      <c r="F32" s="134"/>
      <c r="G32" s="134"/>
      <c r="H32" s="134"/>
      <c r="I32" s="134"/>
      <c r="J32" s="134"/>
      <c r="K32" s="134"/>
      <c r="L32" s="135"/>
      <c r="M32" s="60"/>
      <c r="N32" s="61"/>
      <c r="O32" s="67"/>
      <c r="P32" s="31">
        <f t="shared" si="0"/>
        <v>0</v>
      </c>
      <c r="Q32" s="52"/>
    </row>
    <row r="33" spans="2:17" ht="17.149999999999999" customHeight="1">
      <c r="B33" s="133"/>
      <c r="C33" s="134"/>
      <c r="D33" s="134"/>
      <c r="E33" s="134"/>
      <c r="F33" s="134"/>
      <c r="G33" s="134"/>
      <c r="H33" s="134"/>
      <c r="I33" s="134"/>
      <c r="J33" s="134"/>
      <c r="K33" s="134"/>
      <c r="L33" s="135"/>
      <c r="M33" s="60"/>
      <c r="N33" s="61"/>
      <c r="O33" s="67"/>
      <c r="P33" s="31">
        <f t="shared" si="0"/>
        <v>0</v>
      </c>
      <c r="Q33" s="52"/>
    </row>
    <row r="34" spans="2:17" ht="17.149999999999999" customHeight="1">
      <c r="B34" s="133"/>
      <c r="C34" s="134"/>
      <c r="D34" s="134"/>
      <c r="E34" s="134"/>
      <c r="F34" s="134"/>
      <c r="G34" s="134"/>
      <c r="H34" s="134"/>
      <c r="I34" s="134"/>
      <c r="J34" s="134"/>
      <c r="K34" s="134"/>
      <c r="L34" s="135"/>
      <c r="M34" s="60"/>
      <c r="N34" s="61"/>
      <c r="O34" s="67"/>
      <c r="P34" s="31">
        <f t="shared" si="0"/>
        <v>0</v>
      </c>
      <c r="Q34" s="52"/>
    </row>
    <row r="35" spans="2:17" ht="17.149999999999999" customHeight="1">
      <c r="B35" s="133"/>
      <c r="C35" s="134"/>
      <c r="D35" s="134"/>
      <c r="E35" s="134"/>
      <c r="F35" s="134"/>
      <c r="G35" s="134"/>
      <c r="H35" s="134"/>
      <c r="I35" s="134"/>
      <c r="J35" s="134"/>
      <c r="K35" s="134"/>
      <c r="L35" s="135"/>
      <c r="M35" s="60"/>
      <c r="N35" s="61"/>
      <c r="O35" s="67"/>
      <c r="P35" s="31">
        <f t="shared" si="0"/>
        <v>0</v>
      </c>
      <c r="Q35" s="52"/>
    </row>
    <row r="36" spans="2:17" ht="17.149999999999999" customHeight="1">
      <c r="B36" s="133"/>
      <c r="C36" s="134"/>
      <c r="D36" s="134"/>
      <c r="E36" s="134"/>
      <c r="F36" s="134"/>
      <c r="G36" s="134"/>
      <c r="H36" s="134"/>
      <c r="I36" s="134"/>
      <c r="J36" s="134"/>
      <c r="K36" s="134"/>
      <c r="L36" s="135"/>
      <c r="M36" s="60"/>
      <c r="N36" s="61"/>
      <c r="O36" s="67"/>
      <c r="P36" s="31">
        <f t="shared" si="0"/>
        <v>0</v>
      </c>
      <c r="Q36" s="52"/>
    </row>
    <row r="37" spans="2:17" ht="17.149999999999999" customHeight="1">
      <c r="B37" s="133"/>
      <c r="C37" s="134"/>
      <c r="D37" s="134"/>
      <c r="E37" s="134"/>
      <c r="F37" s="134"/>
      <c r="G37" s="134"/>
      <c r="H37" s="134"/>
      <c r="I37" s="134"/>
      <c r="J37" s="134"/>
      <c r="K37" s="134"/>
      <c r="L37" s="135"/>
      <c r="M37" s="60"/>
      <c r="N37" s="61"/>
      <c r="O37" s="67"/>
      <c r="P37" s="31">
        <f t="shared" si="0"/>
        <v>0</v>
      </c>
      <c r="Q37" s="52"/>
    </row>
    <row r="38" spans="2:17" ht="17.149999999999999" customHeight="1">
      <c r="B38" s="133"/>
      <c r="C38" s="134"/>
      <c r="D38" s="134"/>
      <c r="E38" s="134"/>
      <c r="F38" s="134"/>
      <c r="G38" s="134"/>
      <c r="H38" s="134"/>
      <c r="I38" s="134"/>
      <c r="J38" s="134"/>
      <c r="K38" s="134"/>
      <c r="L38" s="135"/>
      <c r="M38" s="60"/>
      <c r="N38" s="61"/>
      <c r="O38" s="67"/>
      <c r="P38" s="31">
        <f t="shared" si="0"/>
        <v>0</v>
      </c>
      <c r="Q38" s="52"/>
    </row>
    <row r="39" spans="2:17" ht="17.149999999999999" customHeight="1">
      <c r="B39" s="133"/>
      <c r="C39" s="134"/>
      <c r="D39" s="134"/>
      <c r="E39" s="134"/>
      <c r="F39" s="134"/>
      <c r="G39" s="134"/>
      <c r="H39" s="134"/>
      <c r="I39" s="134"/>
      <c r="J39" s="134"/>
      <c r="K39" s="134"/>
      <c r="L39" s="135"/>
      <c r="M39" s="60"/>
      <c r="N39" s="61"/>
      <c r="O39" s="67"/>
      <c r="P39" s="31">
        <f t="shared" si="0"/>
        <v>0</v>
      </c>
      <c r="Q39" s="52"/>
    </row>
    <row r="40" spans="2:17" ht="17.149999999999999" customHeight="1">
      <c r="B40" s="133"/>
      <c r="C40" s="134"/>
      <c r="D40" s="134"/>
      <c r="E40" s="134"/>
      <c r="F40" s="134"/>
      <c r="G40" s="134"/>
      <c r="H40" s="134"/>
      <c r="I40" s="134"/>
      <c r="J40" s="134"/>
      <c r="K40" s="134"/>
      <c r="L40" s="135"/>
      <c r="M40" s="60"/>
      <c r="N40" s="61"/>
      <c r="O40" s="67"/>
      <c r="P40" s="31">
        <f t="shared" si="0"/>
        <v>0</v>
      </c>
      <c r="Q40" s="52"/>
    </row>
    <row r="41" spans="2:17" ht="17.149999999999999" customHeight="1">
      <c r="B41" s="133"/>
      <c r="C41" s="134"/>
      <c r="D41" s="134"/>
      <c r="E41" s="134"/>
      <c r="F41" s="134"/>
      <c r="G41" s="134"/>
      <c r="H41" s="134"/>
      <c r="I41" s="134"/>
      <c r="J41" s="134"/>
      <c r="K41" s="134"/>
      <c r="L41" s="135"/>
      <c r="M41" s="60"/>
      <c r="N41" s="61"/>
      <c r="O41" s="67"/>
      <c r="P41" s="31">
        <f t="shared" si="0"/>
        <v>0</v>
      </c>
      <c r="Q41" s="52"/>
    </row>
    <row r="42" spans="2:17" ht="17.149999999999999" customHeight="1" thickBot="1">
      <c r="B42" s="133"/>
      <c r="C42" s="134"/>
      <c r="D42" s="134"/>
      <c r="E42" s="134"/>
      <c r="F42" s="134"/>
      <c r="G42" s="134"/>
      <c r="H42" s="134"/>
      <c r="I42" s="134"/>
      <c r="J42" s="134"/>
      <c r="K42" s="134"/>
      <c r="L42" s="135"/>
      <c r="M42" s="60"/>
      <c r="N42" s="61"/>
      <c r="O42" s="67"/>
      <c r="P42" s="31">
        <f t="shared" si="0"/>
        <v>0</v>
      </c>
      <c r="Q42" s="52"/>
    </row>
    <row r="43" spans="2:17" ht="17.149999999999999" customHeight="1" thickBot="1">
      <c r="B43" s="136" t="s">
        <v>27</v>
      </c>
      <c r="C43" s="136"/>
      <c r="D43" s="136"/>
      <c r="E43" s="136"/>
      <c r="F43" s="136"/>
      <c r="G43" s="136"/>
      <c r="H43" s="136"/>
      <c r="I43" s="136"/>
      <c r="J43" s="136"/>
      <c r="K43" s="136"/>
      <c r="L43" s="141"/>
      <c r="M43" s="28" t="s">
        <v>28</v>
      </c>
      <c r="N43" s="38" t="s">
        <v>29</v>
      </c>
      <c r="O43" s="38" t="s">
        <v>28</v>
      </c>
      <c r="P43" s="38" t="s">
        <v>26</v>
      </c>
      <c r="Q43" s="52"/>
    </row>
    <row r="44" spans="2:17" ht="17.149999999999999" customHeight="1">
      <c r="B44" s="91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75" t="s">
        <v>28</v>
      </c>
      <c r="N44" s="61"/>
      <c r="O44" s="76" t="s">
        <v>28</v>
      </c>
      <c r="P44" s="77">
        <f>(N44)</f>
        <v>0</v>
      </c>
      <c r="Q44" s="29"/>
    </row>
    <row r="45" spans="2:17" ht="17.149999999999999" customHeight="1" thickBot="1">
      <c r="B45" s="139"/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46" t="s">
        <v>28</v>
      </c>
      <c r="N45" s="62"/>
      <c r="O45" s="45" t="s">
        <v>28</v>
      </c>
      <c r="P45" s="39">
        <f>(N45)</f>
        <v>0</v>
      </c>
    </row>
    <row r="46" spans="2:17">
      <c r="B46" s="4"/>
      <c r="C46" s="4"/>
      <c r="D46" s="4"/>
      <c r="E46" s="4"/>
      <c r="F46" s="4"/>
      <c r="G46" s="4" t="s">
        <v>30</v>
      </c>
      <c r="H46" s="4"/>
      <c r="I46" s="4"/>
      <c r="J46" s="4"/>
      <c r="K46" s="4"/>
      <c r="L46" s="4"/>
      <c r="O46" s="6" t="s">
        <v>31</v>
      </c>
      <c r="P46" s="30">
        <f>SUMPRODUCT(M22:M42,N22:N42)</f>
        <v>0</v>
      </c>
      <c r="Q46" s="29"/>
    </row>
    <row r="47" spans="2:17">
      <c r="G47" s="4" t="s">
        <v>32</v>
      </c>
      <c r="O47" s="6" t="s">
        <v>33</v>
      </c>
      <c r="P47" s="68">
        <v>0</v>
      </c>
      <c r="Q47" s="29"/>
    </row>
    <row r="48" spans="2:17" ht="14.5" customHeight="1">
      <c r="G48" s="4" t="s">
        <v>34</v>
      </c>
      <c r="O48" s="6" t="s">
        <v>35</v>
      </c>
      <c r="P48" s="68">
        <v>0</v>
      </c>
      <c r="Q48" s="29"/>
    </row>
    <row r="49" spans="2:17">
      <c r="G49" s="4" t="s">
        <v>36</v>
      </c>
      <c r="O49" s="6" t="s">
        <v>37</v>
      </c>
      <c r="P49" s="7">
        <f>-SUM(P44:P45)</f>
        <v>0</v>
      </c>
      <c r="Q49" s="29"/>
    </row>
    <row r="50" spans="2:17">
      <c r="G50" s="4" t="s">
        <v>38</v>
      </c>
      <c r="O50" s="6" t="s">
        <v>39</v>
      </c>
      <c r="P50" s="7">
        <f>SUM(P22:P42)-P46</f>
        <v>0</v>
      </c>
    </row>
    <row r="51" spans="2:17">
      <c r="G51" s="4" t="s">
        <v>40</v>
      </c>
      <c r="O51" s="8" t="s">
        <v>41</v>
      </c>
      <c r="P51" s="9">
        <f>SUM(P46:P50)</f>
        <v>0</v>
      </c>
    </row>
    <row r="52" spans="2:17">
      <c r="G52" s="4" t="s">
        <v>42</v>
      </c>
      <c r="N52" s="93" t="s">
        <v>43</v>
      </c>
      <c r="O52" s="93"/>
      <c r="P52" s="93"/>
    </row>
    <row r="53" spans="2:17">
      <c r="G53" s="4" t="s">
        <v>44</v>
      </c>
      <c r="O53" s="11"/>
    </row>
    <row r="54" spans="2:17" ht="7.5" customHeight="1">
      <c r="O54" s="11"/>
    </row>
    <row r="55" spans="2:17" ht="8.5" customHeight="1"/>
    <row r="56" spans="2:17" ht="19" thickBot="1">
      <c r="B56" s="12" t="s">
        <v>45</v>
      </c>
      <c r="C56" s="12"/>
      <c r="D56" s="12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2:17" ht="6.65" customHeight="1" thickTop="1"/>
    <row r="58" spans="2:17">
      <c r="B58" s="65" t="b">
        <v>0</v>
      </c>
      <c r="C58" s="10" t="s">
        <v>46</v>
      </c>
      <c r="D58" s="10"/>
      <c r="E58" s="14" t="s">
        <v>47</v>
      </c>
      <c r="F58" s="146"/>
      <c r="G58" s="146"/>
      <c r="H58" s="146"/>
      <c r="I58" s="146"/>
      <c r="J58" s="146"/>
      <c r="K58" s="146"/>
      <c r="M58" s="6"/>
      <c r="N58" s="6" t="s">
        <v>48</v>
      </c>
      <c r="O58" s="148">
        <v>0</v>
      </c>
      <c r="P58" s="148"/>
    </row>
    <row r="59" spans="2:17" ht="4.5" customHeight="1">
      <c r="B59" s="66"/>
      <c r="C59" s="11"/>
      <c r="D59" s="11"/>
      <c r="E59" s="15"/>
      <c r="F59" s="16"/>
      <c r="G59" s="16"/>
      <c r="H59" s="16"/>
      <c r="I59" s="16"/>
      <c r="J59" s="16"/>
      <c r="K59" s="16"/>
      <c r="L59" s="4"/>
      <c r="N59" s="57"/>
      <c r="O59" s="57"/>
      <c r="P59" s="57"/>
    </row>
    <row r="60" spans="2:17">
      <c r="B60" s="65" t="b">
        <v>0</v>
      </c>
      <c r="C60" s="2" t="s">
        <v>49</v>
      </c>
      <c r="E60" s="14" t="s">
        <v>47</v>
      </c>
      <c r="F60" s="146"/>
      <c r="G60" s="146"/>
      <c r="H60" s="146"/>
      <c r="I60" s="146"/>
      <c r="J60" s="146"/>
      <c r="K60" s="146"/>
      <c r="M60" s="6"/>
      <c r="N60" s="6" t="s">
        <v>50</v>
      </c>
      <c r="O60" s="148">
        <v>0</v>
      </c>
      <c r="P60" s="148"/>
    </row>
    <row r="61" spans="2:17" ht="4" customHeight="1">
      <c r="B61" s="66"/>
      <c r="C61" s="17"/>
      <c r="D61" s="17"/>
      <c r="E61" s="15"/>
      <c r="F61" s="4"/>
      <c r="G61" s="4"/>
      <c r="H61" s="4"/>
      <c r="I61" s="4"/>
      <c r="J61" s="4"/>
      <c r="K61" s="4"/>
      <c r="L61" s="4"/>
    </row>
    <row r="62" spans="2:17">
      <c r="B62" s="65" t="b">
        <v>0</v>
      </c>
      <c r="C62" s="2" t="s">
        <v>51</v>
      </c>
      <c r="E62" s="63" t="b">
        <v>0</v>
      </c>
      <c r="F62" s="2" t="s">
        <v>52</v>
      </c>
      <c r="G62" s="17"/>
      <c r="H62" s="63" t="b">
        <v>0</v>
      </c>
      <c r="I62" s="2" t="s">
        <v>53</v>
      </c>
      <c r="J62" s="63" t="b">
        <v>0</v>
      </c>
      <c r="K62" s="2" t="s">
        <v>54</v>
      </c>
      <c r="L62" s="63" t="b">
        <v>0</v>
      </c>
      <c r="M62" s="2" t="s">
        <v>55</v>
      </c>
      <c r="N62" s="6" t="s">
        <v>56</v>
      </c>
      <c r="O62" s="148">
        <v>0</v>
      </c>
      <c r="P62" s="148"/>
    </row>
    <row r="63" spans="2:17" ht="5.5" customHeight="1">
      <c r="B63"/>
      <c r="C63"/>
      <c r="D63"/>
      <c r="E63"/>
      <c r="F63"/>
      <c r="G63"/>
      <c r="H63"/>
      <c r="I63"/>
      <c r="J63"/>
      <c r="K63"/>
      <c r="L63"/>
      <c r="M63" s="147" t="s">
        <v>57</v>
      </c>
      <c r="N63"/>
      <c r="O63"/>
      <c r="P63"/>
    </row>
    <row r="64" spans="2:17" ht="14.5" customHeight="1">
      <c r="C64" s="49" t="s">
        <v>58</v>
      </c>
      <c r="D64" s="48"/>
      <c r="E64" s="142"/>
      <c r="F64" s="142"/>
      <c r="G64" s="142"/>
      <c r="H64" s="142"/>
      <c r="I64" s="143" t="s">
        <v>59</v>
      </c>
      <c r="J64" s="143"/>
      <c r="K64" s="144"/>
      <c r="L64" s="144"/>
      <c r="M64" s="147"/>
      <c r="N64" s="145"/>
      <c r="O64" s="145"/>
      <c r="P64" s="145"/>
    </row>
    <row r="65" spans="2:2" customFormat="1">
      <c r="B65" s="37" t="s">
        <v>114</v>
      </c>
    </row>
    <row r="66" spans="2:2" ht="20.149999999999999" customHeight="1">
      <c r="B66" s="36" t="s">
        <v>60</v>
      </c>
    </row>
  </sheetData>
  <sheetProtection algorithmName="SHA-512" hashValue="yIgFtW7skMGLx/zHLDUdQeeXqbvb2PTBAjv4Qq8n61YI5KmeDUfiaQbH6kkaWuTbuG8iRjM9/D7LnAazCJp0QA==" saltValue="R01wFbMVcC9fIgzPEDNBaA==" spinCount="100000" sheet="1" objects="1" scenarios="1" selectLockedCells="1"/>
  <mergeCells count="68">
    <mergeCell ref="N64:P64"/>
    <mergeCell ref="O58:P58"/>
    <mergeCell ref="O60:P60"/>
    <mergeCell ref="O62:P62"/>
    <mergeCell ref="F58:K58"/>
    <mergeCell ref="F60:K60"/>
    <mergeCell ref="M63:M64"/>
    <mergeCell ref="E64:H64"/>
    <mergeCell ref="I64:J64"/>
    <mergeCell ref="K64:L64"/>
    <mergeCell ref="B45:L45"/>
    <mergeCell ref="B35:L35"/>
    <mergeCell ref="B36:L36"/>
    <mergeCell ref="B37:L37"/>
    <mergeCell ref="B38:L38"/>
    <mergeCell ref="B39:L39"/>
    <mergeCell ref="B40:L40"/>
    <mergeCell ref="B41:L41"/>
    <mergeCell ref="B42:L42"/>
    <mergeCell ref="B43:L43"/>
    <mergeCell ref="B44:L44"/>
    <mergeCell ref="B30:L30"/>
    <mergeCell ref="B31:L31"/>
    <mergeCell ref="B32:L32"/>
    <mergeCell ref="B33:L33"/>
    <mergeCell ref="B19:C19"/>
    <mergeCell ref="E19:H19"/>
    <mergeCell ref="I19:K19"/>
    <mergeCell ref="B23:L23"/>
    <mergeCell ref="B24:L24"/>
    <mergeCell ref="B25:L25"/>
    <mergeCell ref="B28:L28"/>
    <mergeCell ref="B29:L29"/>
    <mergeCell ref="B22:L22"/>
    <mergeCell ref="B26:L26"/>
    <mergeCell ref="B27:L27"/>
    <mergeCell ref="B13:C13"/>
    <mergeCell ref="E13:H13"/>
    <mergeCell ref="I13:P13"/>
    <mergeCell ref="L19:P19"/>
    <mergeCell ref="B14:C14"/>
    <mergeCell ref="E14:H14"/>
    <mergeCell ref="I14:K14"/>
    <mergeCell ref="L14:P14"/>
    <mergeCell ref="B15:C17"/>
    <mergeCell ref="E15:H17"/>
    <mergeCell ref="I15:K15"/>
    <mergeCell ref="L15:P15"/>
    <mergeCell ref="I16:K16"/>
    <mergeCell ref="L16:P16"/>
    <mergeCell ref="I17:K17"/>
    <mergeCell ref="L17:P17"/>
    <mergeCell ref="C10:H10"/>
    <mergeCell ref="N52:P52"/>
    <mergeCell ref="F4:K4"/>
    <mergeCell ref="L7:P7"/>
    <mergeCell ref="L8:M8"/>
    <mergeCell ref="N8:P8"/>
    <mergeCell ref="L9:M9"/>
    <mergeCell ref="N9:P9"/>
    <mergeCell ref="I12:K12"/>
    <mergeCell ref="L12:M12"/>
    <mergeCell ref="O12:P12"/>
    <mergeCell ref="B18:H18"/>
    <mergeCell ref="I18:K18"/>
    <mergeCell ref="L18:P18"/>
    <mergeCell ref="B34:L34"/>
    <mergeCell ref="B21:L21"/>
  </mergeCells>
  <dataValidations count="3">
    <dataValidation type="list" allowBlank="1" showInputMessage="1" showErrorMessage="1" sqref="E19" xr:uid="{C146B763-48A4-405B-A7F2-088149B45BBA}">
      <formula1>"Yes,No"</formula1>
    </dataValidation>
    <dataValidation type="list" allowBlank="1" showInputMessage="1" showErrorMessage="1" sqref="F4:K4" xr:uid="{6FE77C6F-258A-4A27-9D4D-DEE69CDDDF05}">
      <formula1>"INVOICE,PROFORMA INVOICE,QUOTE,QUOTATION,TAX INVOICE"</formula1>
    </dataValidation>
    <dataValidation type="decimal" allowBlank="1" showInputMessage="1" showErrorMessage="1" sqref="N44:N45 M22:O42" xr:uid="{A5B07BEC-29E6-46DE-9816-7F8B36C09A19}">
      <formula1>-999999</formula1>
      <formula2>999999</formula2>
    </dataValidation>
  </dataValidations>
  <printOptions horizontalCentered="1"/>
  <pageMargins left="0.4" right="0.4" top="0.25" bottom="0" header="0.25" footer="0.15"/>
  <pageSetup scale="69" orientation="portrait" horizontalDpi="1200" verticalDpi="1200" r:id="rId1"/>
  <headerFooter scaleWithDoc="0" alignWithMargins="0">
    <oddHeader>&amp;R&amp;G</oddHeader>
    <oddFooter>&amp;L&amp;"Source Sans 3,Regular"&amp;8©2025 Toastmasters International. All rights reserved.&amp;R&amp;8&amp;N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E4DAB49-8464-4FCE-8A79-5F2CC4B77C77}">
          <x14:formula1>
            <xm:f>_xlfn.ANCHORARRAY('Tax Table – Auto‑Ca'!#REF!)</xm:f>
          </x14:formula1>
          <xm:sqref>N8:P8 P9 N9</xm:sqref>
        </x14:dataValidation>
        <x14:dataValidation type="list" allowBlank="1" showInputMessage="1" showErrorMessage="1" xr:uid="{3464CBAB-E232-4D6F-B86E-D501B1D4AD70}">
          <x14:formula1>
            <xm:f>_xlfn.ANCHORARRAY('Tax Table – Auto‑Ca'!O2)</xm:f>
          </x14:formula1>
          <xm:sqref>O9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62D8D-EFBF-467C-8BD4-72A4D4B7D089}">
  <sheetPr>
    <tabColor theme="1"/>
  </sheetPr>
  <dimension ref="A1:O26"/>
  <sheetViews>
    <sheetView showGridLines="0" zoomScale="80" zoomScaleNormal="80" workbookViewId="0">
      <pane ySplit="1" topLeftCell="A2" activePane="bottomLeft" state="frozen"/>
      <selection pane="bottomLeft" activeCell="O9" sqref="O9"/>
    </sheetView>
  </sheetViews>
  <sheetFormatPr defaultRowHeight="14.5"/>
  <cols>
    <col min="1" max="1" width="28.54296875" bestFit="1" customWidth="1"/>
    <col min="2" max="2" width="26.1796875" bestFit="1" customWidth="1"/>
    <col min="3" max="3" width="12.453125" customWidth="1"/>
    <col min="4" max="4" width="12.54296875" style="81" customWidth="1"/>
    <col min="5" max="5" width="23.453125" bestFit="1" customWidth="1"/>
    <col min="6" max="6" width="14.81640625" customWidth="1"/>
    <col min="7" max="7" width="12.453125" customWidth="1"/>
    <col min="8" max="8" width="36.81640625" style="42" customWidth="1"/>
    <col min="9" max="9" width="10.54296875" customWidth="1"/>
    <col min="10" max="10" width="11.1796875" customWidth="1"/>
    <col min="11" max="11" width="28.54296875" style="74" bestFit="1" customWidth="1"/>
    <col min="12" max="12" width="2.1796875" customWidth="1"/>
    <col min="13" max="13" width="26.1796875" style="74" bestFit="1" customWidth="1"/>
    <col min="14" max="14" width="2.1796875" customWidth="1"/>
    <col min="15" max="15" width="16.81640625" customWidth="1"/>
  </cols>
  <sheetData>
    <row r="1" spans="1:15" ht="14.5" customHeight="1">
      <c r="A1" s="40" t="s">
        <v>63</v>
      </c>
      <c r="B1" s="40" t="s">
        <v>64</v>
      </c>
      <c r="C1" s="40" t="s">
        <v>65</v>
      </c>
      <c r="D1" s="80" t="s">
        <v>66</v>
      </c>
      <c r="E1" s="40" t="s">
        <v>67</v>
      </c>
      <c r="F1" s="40" t="s">
        <v>68</v>
      </c>
      <c r="G1" s="40" t="s">
        <v>69</v>
      </c>
      <c r="H1" s="41" t="s">
        <v>70</v>
      </c>
      <c r="J1" s="155" t="s">
        <v>71</v>
      </c>
      <c r="K1" s="73" t="s">
        <v>72</v>
      </c>
      <c r="L1" s="43"/>
      <c r="M1" s="73" t="s">
        <v>73</v>
      </c>
      <c r="O1" s="73" t="s">
        <v>74</v>
      </c>
    </row>
    <row r="2" spans="1:15">
      <c r="A2" t="s">
        <v>75</v>
      </c>
      <c r="B2" t="s">
        <v>76</v>
      </c>
      <c r="C2" t="s">
        <v>77</v>
      </c>
      <c r="D2" s="81">
        <v>0.05</v>
      </c>
      <c r="E2" t="s">
        <v>78</v>
      </c>
      <c r="J2" s="155"/>
      <c r="K2" s="74" t="str" cm="1">
        <f t="array" ref="K2:K7">_xlfn._xlws.SORT(_xlfn.UNIQUE(TaxTable1[Country]))</f>
        <v>Canada</v>
      </c>
      <c r="M2" s="74" t="str" cm="1">
        <f t="array" ref="M2">IFERROR(_xlfn._xlws.SORT(_xlfn.UNIQUE(_xlfn._xlws.FILTER(TaxTable1[State/Province],(TaxTable1[Country]='Invoice – Tax Auto‑Calculated'!$N$8)*(TaxTable1[State/Province]&lt;&gt;"")*(TaxTable1[State/Province]&lt;&gt;0)))),"")</f>
        <v/>
      </c>
      <c r="O2" s="74" t="e" vm="1">
        <v>#VALUE!</v>
      </c>
    </row>
    <row r="3" spans="1:15">
      <c r="A3" t="s">
        <v>75</v>
      </c>
      <c r="B3" t="s">
        <v>79</v>
      </c>
      <c r="C3" t="s">
        <v>77</v>
      </c>
      <c r="D3" s="81">
        <v>0.05</v>
      </c>
      <c r="E3" t="s">
        <v>78</v>
      </c>
      <c r="J3" s="155"/>
      <c r="K3" s="74" t="str">
        <v>Germany</v>
      </c>
    </row>
    <row r="4" spans="1:15">
      <c r="A4" t="s">
        <v>75</v>
      </c>
      <c r="B4" t="s">
        <v>80</v>
      </c>
      <c r="C4" t="s">
        <v>77</v>
      </c>
      <c r="D4" s="81">
        <v>0.05</v>
      </c>
      <c r="E4" t="s">
        <v>78</v>
      </c>
      <c r="J4" s="155"/>
      <c r="K4" s="74" t="str">
        <v>India</v>
      </c>
    </row>
    <row r="5" spans="1:15">
      <c r="A5" t="s">
        <v>75</v>
      </c>
      <c r="B5" t="s">
        <v>81</v>
      </c>
      <c r="C5" t="s">
        <v>82</v>
      </c>
      <c r="D5" s="81">
        <v>0.15</v>
      </c>
      <c r="E5" t="s">
        <v>78</v>
      </c>
      <c r="J5" s="155"/>
      <c r="K5" s="74" t="str">
        <v>Ireland</v>
      </c>
    </row>
    <row r="6" spans="1:15">
      <c r="A6" t="s">
        <v>75</v>
      </c>
      <c r="B6" t="s">
        <v>83</v>
      </c>
      <c r="C6" t="s">
        <v>82</v>
      </c>
      <c r="D6" s="81">
        <v>0.15</v>
      </c>
      <c r="E6" t="s">
        <v>78</v>
      </c>
      <c r="J6" s="155"/>
      <c r="K6" s="74" t="str">
        <v>Singapore</v>
      </c>
    </row>
    <row r="7" spans="1:15" ht="14.5" customHeight="1">
      <c r="A7" t="s">
        <v>75</v>
      </c>
      <c r="B7" t="s">
        <v>84</v>
      </c>
      <c r="C7" t="s">
        <v>77</v>
      </c>
      <c r="D7" s="81">
        <v>0.05</v>
      </c>
      <c r="E7" t="s">
        <v>78</v>
      </c>
      <c r="J7" s="155"/>
      <c r="K7" s="74" t="str">
        <v>United Kingdom</v>
      </c>
    </row>
    <row r="8" spans="1:15">
      <c r="A8" t="s">
        <v>75</v>
      </c>
      <c r="B8" t="s">
        <v>85</v>
      </c>
      <c r="C8" t="s">
        <v>82</v>
      </c>
      <c r="D8" s="81">
        <v>0.14000000000000001</v>
      </c>
      <c r="E8" t="s">
        <v>78</v>
      </c>
      <c r="J8" s="155"/>
    </row>
    <row r="9" spans="1:15">
      <c r="A9" t="s">
        <v>75</v>
      </c>
      <c r="B9" t="s">
        <v>86</v>
      </c>
      <c r="C9" t="s">
        <v>77</v>
      </c>
      <c r="D9" s="81">
        <v>0.05</v>
      </c>
      <c r="E9" t="s">
        <v>78</v>
      </c>
      <c r="J9" s="155"/>
    </row>
    <row r="10" spans="1:15">
      <c r="A10" t="s">
        <v>75</v>
      </c>
      <c r="B10" t="s">
        <v>87</v>
      </c>
      <c r="C10" t="s">
        <v>82</v>
      </c>
      <c r="D10" s="81">
        <v>0.13</v>
      </c>
      <c r="E10" t="s">
        <v>78</v>
      </c>
      <c r="J10" s="155"/>
    </row>
    <row r="11" spans="1:15">
      <c r="A11" t="s">
        <v>75</v>
      </c>
      <c r="B11" t="s">
        <v>88</v>
      </c>
      <c r="C11" t="s">
        <v>82</v>
      </c>
      <c r="D11" s="81">
        <v>0.15</v>
      </c>
      <c r="E11" t="s">
        <v>78</v>
      </c>
      <c r="J11" s="155"/>
    </row>
    <row r="12" spans="1:15">
      <c r="A12" t="s">
        <v>75</v>
      </c>
      <c r="B12" t="s">
        <v>89</v>
      </c>
      <c r="C12" t="s">
        <v>77</v>
      </c>
      <c r="D12" s="81">
        <v>0.14974999999999999</v>
      </c>
      <c r="E12" t="s">
        <v>78</v>
      </c>
      <c r="J12" s="155"/>
    </row>
    <row r="13" spans="1:15">
      <c r="A13" t="s">
        <v>75</v>
      </c>
      <c r="B13" t="s">
        <v>90</v>
      </c>
      <c r="C13" t="s">
        <v>77</v>
      </c>
      <c r="D13" s="81">
        <v>0.05</v>
      </c>
      <c r="E13" t="s">
        <v>78</v>
      </c>
      <c r="J13" s="155"/>
    </row>
    <row r="14" spans="1:15">
      <c r="A14" t="s">
        <v>75</v>
      </c>
      <c r="B14" t="s">
        <v>91</v>
      </c>
      <c r="C14" t="s">
        <v>77</v>
      </c>
      <c r="D14" s="81">
        <v>0.05</v>
      </c>
      <c r="E14" t="s">
        <v>78</v>
      </c>
      <c r="J14" s="155"/>
    </row>
    <row r="15" spans="1:15">
      <c r="A15" t="s">
        <v>92</v>
      </c>
      <c r="C15" t="s">
        <v>93</v>
      </c>
      <c r="D15" s="81">
        <v>0.19</v>
      </c>
      <c r="E15" s="51" t="s">
        <v>94</v>
      </c>
      <c r="J15" s="155"/>
    </row>
    <row r="16" spans="1:15">
      <c r="A16" t="s">
        <v>95</v>
      </c>
      <c r="C16" t="s">
        <v>77</v>
      </c>
      <c r="D16" s="81">
        <v>0.18</v>
      </c>
      <c r="E16" t="s">
        <v>96</v>
      </c>
      <c r="J16" s="155"/>
    </row>
    <row r="17" spans="1:10" ht="29">
      <c r="A17" t="s">
        <v>97</v>
      </c>
      <c r="C17" t="s">
        <v>93</v>
      </c>
      <c r="D17" s="81">
        <v>0.23</v>
      </c>
      <c r="E17" s="51" t="s">
        <v>94</v>
      </c>
      <c r="H17" s="42" t="str">
        <f>"Membership: Exempt   New Member Fee: "&amp;TaxTable1[[#This Row],[Tax Rate]]</f>
        <v>Membership: Exempt   New Member Fee: 0.23</v>
      </c>
      <c r="J17" s="155"/>
    </row>
    <row r="18" spans="1:10">
      <c r="A18" t="s">
        <v>98</v>
      </c>
      <c r="C18" t="s">
        <v>77</v>
      </c>
      <c r="D18" s="81">
        <v>0.09</v>
      </c>
      <c r="E18" t="s">
        <v>99</v>
      </c>
      <c r="J18" s="155"/>
    </row>
    <row r="19" spans="1:10">
      <c r="A19" t="s">
        <v>100</v>
      </c>
      <c r="C19" t="s">
        <v>93</v>
      </c>
      <c r="D19" s="81">
        <v>0</v>
      </c>
      <c r="E19" t="s">
        <v>101</v>
      </c>
      <c r="J19" s="155"/>
    </row>
    <row r="22" spans="1:10">
      <c r="A22" t="s">
        <v>102</v>
      </c>
    </row>
    <row r="23" spans="1:10" ht="22.4" customHeight="1">
      <c r="A23" s="82" t="s">
        <v>103</v>
      </c>
      <c r="B23" s="83"/>
      <c r="C23" s="83">
        <v>0</v>
      </c>
      <c r="D23" s="84">
        <v>0.1</v>
      </c>
      <c r="E23" s="83" t="s">
        <v>104</v>
      </c>
      <c r="F23" s="83"/>
      <c r="G23" s="83"/>
      <c r="H23" s="85" t="s">
        <v>105</v>
      </c>
    </row>
    <row r="24" spans="1:10">
      <c r="A24" s="82" t="s">
        <v>106</v>
      </c>
      <c r="B24" s="83"/>
      <c r="C24" s="83" t="s">
        <v>93</v>
      </c>
      <c r="D24" s="84"/>
      <c r="E24" s="83" t="s">
        <v>94</v>
      </c>
      <c r="F24" s="83"/>
      <c r="G24" s="83"/>
      <c r="H24" s="85"/>
    </row>
    <row r="25" spans="1:10">
      <c r="A25" s="82" t="s">
        <v>107</v>
      </c>
      <c r="B25" s="83"/>
      <c r="C25" s="83" t="s">
        <v>93</v>
      </c>
      <c r="D25" s="84"/>
      <c r="E25" s="83" t="s">
        <v>94</v>
      </c>
      <c r="F25" s="83"/>
      <c r="G25" s="83"/>
      <c r="H25" s="85"/>
    </row>
    <row r="26" spans="1:10">
      <c r="A26" s="82" t="s">
        <v>108</v>
      </c>
      <c r="B26" s="83"/>
      <c r="C26" s="83" t="s">
        <v>93</v>
      </c>
      <c r="D26" s="84"/>
      <c r="E26" s="83" t="s">
        <v>94</v>
      </c>
      <c r="F26" s="83"/>
      <c r="G26" s="83"/>
      <c r="H26" s="85"/>
    </row>
  </sheetData>
  <sheetProtection algorithmName="SHA-512" hashValue="3BqbXmJnmOk42ghUUefElNH2UWpg1OXpjvyXcJ0VKdhA6lNfiIzV48lxEU9rtwjHJw+eYOCp9B7Xa1H9YFRl5g==" saltValue="lyH4a3UGtpx1p95LvNKQ0Q==" spinCount="100000" sheet="1" objects="1" scenarios="1"/>
  <mergeCells count="1">
    <mergeCell ref="J1:J19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0561D-B825-4306-A53A-E10BE1433C0F}">
  <sheetPr>
    <tabColor theme="1"/>
  </sheetPr>
  <dimension ref="B1:C4"/>
  <sheetViews>
    <sheetView showGridLines="0" workbookViewId="0">
      <selection activeCell="D9" sqref="D9"/>
    </sheetView>
  </sheetViews>
  <sheetFormatPr defaultRowHeight="14.5"/>
  <cols>
    <col min="1" max="1" width="2.54296875" customWidth="1"/>
    <col min="2" max="3" width="14" customWidth="1"/>
  </cols>
  <sheetData>
    <row r="1" spans="2:3" ht="15" thickBot="1"/>
    <row r="2" spans="2:3" ht="15" thickBot="1">
      <c r="B2" s="157" t="s">
        <v>109</v>
      </c>
      <c r="C2" s="158"/>
    </row>
    <row r="3" spans="2:3" s="71" customFormat="1" ht="27" customHeight="1" thickBot="1">
      <c r="B3" s="72" t="s">
        <v>110</v>
      </c>
      <c r="C3" s="156" t="s">
        <v>111</v>
      </c>
    </row>
    <row r="4" spans="2:3" s="71" customFormat="1" ht="27" customHeight="1" thickBot="1">
      <c r="B4" s="72" t="s">
        <v>112</v>
      </c>
      <c r="C4" s="156"/>
    </row>
  </sheetData>
  <sheetProtection algorithmName="SHA-512" hashValue="5jmgsahUO/ezXcG1rFICDOa+XqPr3ehvuunSnP2W1gNWG3214irhlK7xQjzWul48eNxLrXZsIpMkiElSvFYJxA==" saltValue="67I/ru/Ij9/o1rsSvNTSEQ==" spinCount="100000" sheet="1" objects="1" scenarios="1"/>
  <mergeCells count="2">
    <mergeCell ref="C3:C4"/>
    <mergeCell ref="B2:C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53632BA310BB4783B45FEFED15F8DC" ma:contentTypeVersion="21" ma:contentTypeDescription="Create a new document." ma:contentTypeScope="" ma:versionID="0edc728ccefd31b61575ab735c03e38f">
  <xsd:schema xmlns:xsd="http://www.w3.org/2001/XMLSchema" xmlns:xs="http://www.w3.org/2001/XMLSchema" xmlns:p="http://schemas.microsoft.com/office/2006/metadata/properties" xmlns:ns1="http://schemas.microsoft.com/sharepoint/v3" xmlns:ns2="8fc5154c-79be-4b9f-bd6e-061057529bee" xmlns:ns3="d60fa456-7b4a-4406-94db-b45ea864dcc6" targetNamespace="http://schemas.microsoft.com/office/2006/metadata/properties" ma:root="true" ma:fieldsID="b19adffe8b360fa4feb2f21afd38c6ec" ns1:_="" ns2:_="" ns3:_="">
    <xsd:import namespace="http://schemas.microsoft.com/sharepoint/v3"/>
    <xsd:import namespace="8fc5154c-79be-4b9f-bd6e-061057529bee"/>
    <xsd:import namespace="d60fa456-7b4a-4406-94db-b45ea864dc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c5154c-79be-4b9f-bd6e-061057529b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23c1ae6-fb4c-46f0-9f45-decf50a5309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fa456-7b4a-4406-94db-b45ea864dcc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3ca7012-7c7d-42b6-9699-2fcea44af224}" ma:internalName="TaxCatchAll" ma:showField="CatchAllData" ma:web="d60fa456-7b4a-4406-94db-b45ea864dc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8fc5154c-79be-4b9f-bd6e-061057529bee">
      <Terms xmlns="http://schemas.microsoft.com/office/infopath/2007/PartnerControls"/>
    </lcf76f155ced4ddcb4097134ff3c332f>
    <TaxCatchAll xmlns="d60fa456-7b4a-4406-94db-b45ea864dcc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129D9D-F825-4685-8908-EED8C877D9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fc5154c-79be-4b9f-bd6e-061057529bee"/>
    <ds:schemaRef ds:uri="d60fa456-7b4a-4406-94db-b45ea864dc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39ECF66-D00A-4F8A-8B5C-358DF52BE1A6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sharepoint/v3"/>
    <ds:schemaRef ds:uri="d60fa456-7b4a-4406-94db-b45ea864dcc6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8fc5154c-79be-4b9f-bd6e-061057529bee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B4B509CB-86AD-4058-8B15-568041EE542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aabebbc-32e8-4c57-b28e-216d48780fca}" enabled="0" method="" siteId="{aaabebbc-32e8-4c57-b28e-216d48780fc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Invoice – Tax Auto‑Calculated</vt:lpstr>
      <vt:lpstr>Invoice – Tax Entered Manually</vt:lpstr>
      <vt:lpstr>Tax Table – Auto‑Ca</vt:lpstr>
      <vt:lpstr>Passwords</vt:lpstr>
      <vt:lpstr>'Invoice – Tax Auto‑Calculated'!Country</vt:lpstr>
      <vt:lpstr>'Invoice – Tax Entered Manually'!Country</vt:lpstr>
      <vt:lpstr>'Invoice – Tax Auto‑Calculated'!Province</vt:lpstr>
      <vt:lpstr>'Invoice – Tax Entered Manually'!Province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Amy Gapter</dc:creator>
  <cp:keywords/>
  <dc:description/>
  <cp:lastModifiedBy>Trey Bond</cp:lastModifiedBy>
  <cp:revision/>
  <cp:lastPrinted>2026-04-29T19:39:19Z</cp:lastPrinted>
  <dcterms:created xsi:type="dcterms:W3CDTF">2025-05-21T21:11:00Z</dcterms:created>
  <dcterms:modified xsi:type="dcterms:W3CDTF">2026-04-29T19:56:50Z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0x0101003253632BA310BB4783B45FEFED15F8DC</vt:lpwstr>
  </property>
</Properties>
</file>