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oastmasterseo.sharepoint.com/sites/DistrictGrowthandSupport/Shared Documents/District Growth/Corporate Relations/Collateral/Creative Requests/"/>
    </mc:Choice>
  </mc:AlternateContent>
  <xr:revisionPtr revIDLastSave="87" documentId="6_{F94DD090-C4D8-4057-A3F9-3BE90925F689}" xr6:coauthVersionLast="47" xr6:coauthVersionMax="47" xr10:uidLastSave="{E8E72FA9-5E38-449A-9345-D1C48BB1B6FD}"/>
  <workbookProtection workbookAlgorithmName="SHA-512" workbookHashValue="ONoTu6wIvLTPz53Y4lv8mx/NrGlWuGdBC7k2SNSeN3P0MOmrkuybClrY4JY6c9kkeGxvaEXAp+1HJVNk+fiLqA==" workbookSaltValue="BCJPJEx3taxJgcfoEIYD+A==" workbookSpinCount="100000" lockStructure="1"/>
  <bookViews>
    <workbookView xWindow="-28920" yWindow="-120" windowWidth="29040" windowHeight="15720" xr2:uid="{20563D61-766F-4E9A-92D8-2AFDEA872DA1}"/>
  </bookViews>
  <sheets>
    <sheet name="Invoice" sheetId="6" r:id="rId1"/>
    <sheet name="Tax Table" sheetId="7" state="hidden" r:id="rId2"/>
  </sheets>
  <definedNames>
    <definedName name="_xlnm._FilterDatabase" localSheetId="1" hidden="1">'Tax Table'!$B$2:$E$21</definedName>
    <definedName name="Country">Invoice!$K$19</definedName>
    <definedName name="Province">Invoice!$K$17</definedName>
    <definedName name="TaxTable">'Tax Table'!$B$3:$E$21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6" l="1"/>
  <c r="P44" i="6" l="1"/>
  <c r="P43" i="6"/>
  <c r="P47" i="6" l="1"/>
  <c r="O23" i="6"/>
  <c r="P23" i="6" s="1"/>
  <c r="O24" i="6"/>
  <c r="P24" i="6" s="1"/>
  <c r="O25" i="6"/>
  <c r="P25" i="6" s="1"/>
  <c r="O26" i="6"/>
  <c r="O27" i="6"/>
  <c r="P27" i="6" s="1"/>
  <c r="O28" i="6"/>
  <c r="P28" i="6" s="1"/>
  <c r="O29" i="6"/>
  <c r="P29" i="6" s="1"/>
  <c r="O30" i="6"/>
  <c r="P30" i="6" s="1"/>
  <c r="O31" i="6"/>
  <c r="P31" i="6" s="1"/>
  <c r="O32" i="6"/>
  <c r="P32" i="6" s="1"/>
  <c r="O33" i="6"/>
  <c r="P33" i="6" s="1"/>
  <c r="O34" i="6"/>
  <c r="P34" i="6" s="1"/>
  <c r="O35" i="6"/>
  <c r="P35" i="6" s="1"/>
  <c r="O36" i="6"/>
  <c r="P36" i="6" s="1"/>
  <c r="O37" i="6"/>
  <c r="P37" i="6" s="1"/>
  <c r="O38" i="6"/>
  <c r="P38" i="6" s="1"/>
  <c r="O39" i="6"/>
  <c r="P39" i="6" s="1"/>
  <c r="O40" i="6"/>
  <c r="P40" i="6" s="1"/>
  <c r="O41" i="6"/>
  <c r="P41" i="6" s="1"/>
  <c r="C10" i="6"/>
  <c r="P26" i="6" l="1"/>
  <c r="O22" i="6"/>
  <c r="P48" i="6" s="1"/>
  <c r="P17" i="6" l="1"/>
  <c r="P22" i="6" l="1"/>
  <c r="P45" i="6" s="1"/>
  <c r="P49" i="6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<sst xmlns="http://schemas.openxmlformats.org/spreadsheetml/2006/main" count="107" uniqueCount="88">
  <si>
    <t>Toastmasters International</t>
  </si>
  <si>
    <t>Subtotal</t>
  </si>
  <si>
    <t>Please make checks payable to: Toastmasters International</t>
  </si>
  <si>
    <t>Germany</t>
  </si>
  <si>
    <t>United Kingdom</t>
  </si>
  <si>
    <t>British Columbia</t>
  </si>
  <si>
    <t>Canada</t>
  </si>
  <si>
    <t>Alberta</t>
  </si>
  <si>
    <t>Ontario</t>
  </si>
  <si>
    <t>Australia</t>
  </si>
  <si>
    <t>India</t>
  </si>
  <si>
    <t>Saskatchewan</t>
  </si>
  <si>
    <t>New Brunswick</t>
  </si>
  <si>
    <t>Nova Scotia</t>
  </si>
  <si>
    <t>Northwest Territories</t>
  </si>
  <si>
    <t>Manitoba</t>
  </si>
  <si>
    <t>Quebec</t>
  </si>
  <si>
    <t>Singapore</t>
  </si>
  <si>
    <t>Yukon</t>
  </si>
  <si>
    <t>Newfoundland and Labrador</t>
  </si>
  <si>
    <t>Prince Edward Island</t>
  </si>
  <si>
    <t>Nunavut</t>
  </si>
  <si>
    <t>VAT</t>
  </si>
  <si>
    <t>GST</t>
  </si>
  <si>
    <t>INVOICE</t>
  </si>
  <si>
    <t>Pay to:</t>
  </si>
  <si>
    <t>9127 S Jamaica Street, Suite 400</t>
  </si>
  <si>
    <t>Englewood, Colorado 80112 USA</t>
  </si>
  <si>
    <t>P: +1 720-439-5050 • F: +1 303-799-7753</t>
  </si>
  <si>
    <t>Toastmasters Club Information:</t>
  </si>
  <si>
    <t>DATE:</t>
  </si>
  <si>
    <t>DESCRIPTION</t>
  </si>
  <si>
    <t>QUANTITY</t>
  </si>
  <si>
    <t>PRICE</t>
  </si>
  <si>
    <t>TOTAL</t>
  </si>
  <si>
    <t>TAX</t>
  </si>
  <si>
    <t>CREDIT</t>
  </si>
  <si>
    <t>Estimated Intermediary Fees</t>
  </si>
  <si>
    <t>Credit</t>
  </si>
  <si>
    <t>Total Due:</t>
  </si>
  <si>
    <t>All payments must be made in USD</t>
  </si>
  <si>
    <t>PAYMENT INFORMATION</t>
  </si>
  <si>
    <t>Wire Transfer</t>
  </si>
  <si>
    <t>Check</t>
  </si>
  <si>
    <t>Credit Card</t>
  </si>
  <si>
    <t>No.</t>
  </si>
  <si>
    <t>MasterCard</t>
  </si>
  <si>
    <t>Visa</t>
  </si>
  <si>
    <t>AMEX</t>
  </si>
  <si>
    <t>Discover</t>
  </si>
  <si>
    <t>Card Number</t>
  </si>
  <si>
    <t>TOASTMASTERS INTERNATIONAL BANKING INFORMATION:</t>
  </si>
  <si>
    <t>BANK OF AMERICA, N.A.</t>
  </si>
  <si>
    <t>ADDRESS: 520 NEWPORT CENTER DRIVE, SUITE 1000</t>
  </si>
  <si>
    <t>NEWPORT BEACH, CA 92660</t>
  </si>
  <si>
    <t>ACCOUNT NUMBER: 325000597890</t>
  </si>
  <si>
    <t>ABA NUMBER: 026009593</t>
  </si>
  <si>
    <t>SWIFT CODE: BOFAUS3N</t>
  </si>
  <si>
    <t>Expiration Date</t>
  </si>
  <si>
    <t>Signature/Name on Card</t>
  </si>
  <si>
    <t>Rev. 09/2025</t>
  </si>
  <si>
    <t>INVOICE #</t>
  </si>
  <si>
    <t>Membership</t>
  </si>
  <si>
    <t>NMF</t>
  </si>
  <si>
    <t>Tax Rate</t>
  </si>
  <si>
    <t>Tax Type</t>
  </si>
  <si>
    <t>Jurisdiction</t>
  </si>
  <si>
    <t>HST</t>
  </si>
  <si>
    <t>GST/HST</t>
  </si>
  <si>
    <t>By Province</t>
  </si>
  <si>
    <t>Street:</t>
  </si>
  <si>
    <t>City:</t>
  </si>
  <si>
    <t>Country:</t>
  </si>
  <si>
    <t>Zip:</t>
  </si>
  <si>
    <t>State/Province:</t>
  </si>
  <si>
    <t>Tax Code</t>
  </si>
  <si>
    <t>GST: 9924USA29054OSB</t>
  </si>
  <si>
    <t>Tax</t>
  </si>
  <si>
    <t>No</t>
  </si>
  <si>
    <t>GST: A4058631H</t>
  </si>
  <si>
    <t>VAT: 364254105</t>
  </si>
  <si>
    <t>GST/HST: 131753113 RT001</t>
  </si>
  <si>
    <t>VAT: EU372081316</t>
  </si>
  <si>
    <r>
      <t xml:space="preserve">BILL TO </t>
    </r>
    <r>
      <rPr>
        <u/>
        <sz val="12"/>
        <color theme="1"/>
        <rFont val="Aptos Narrow"/>
        <family val="2"/>
        <scheme val="minor"/>
      </rPr>
      <t>(if different from Club Information)</t>
    </r>
    <r>
      <rPr>
        <b/>
        <u/>
        <sz val="12"/>
        <color theme="1"/>
        <rFont val="Aptos Narrow"/>
        <family val="2"/>
        <scheme val="minor"/>
      </rPr>
      <t>:</t>
    </r>
  </si>
  <si>
    <t xml:space="preserve">Amount:     </t>
  </si>
  <si>
    <t>FEIN: 95-1300076</t>
  </si>
  <si>
    <t>TI Stamp Image:</t>
  </si>
  <si>
    <t>Reverse Charge Mechanism/Exempt?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</si>
</sst>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sz val="18"/>
      <color theme="1"/>
      <name val="Source Sans 3"/>
    </font>
    <font>
      <sz val="7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E7FD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4" xfId="0" applyFill="1" applyBorder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5" borderId="0" xfId="0" applyFill="1" applyAlignment="1">
      <alignment horizontal="center"/>
    </xf>
    <xf numFmtId="44" fontId="0" fillId="0" borderId="10" xfId="1" applyFont="1" applyBorder="1"/>
    <xf numFmtId="44" fontId="0" fillId="0" borderId="2" xfId="1" applyFont="1" applyBorder="1"/>
    <xf numFmtId="44" fontId="2" fillId="0" borderId="2" xfId="0" applyNumberFormat="1" applyFont="1" applyBorder="1"/>
    <xf numFmtId="0" fontId="8" fillId="6" borderId="17" xfId="0" applyFont="1" applyFill="1" applyBorder="1" applyAlignment="1">
      <alignment horizontal="right" vertical="top"/>
    </xf>
    <xf numFmtId="44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11" fillId="2" borderId="4" xfId="0" applyFont="1" applyFill="1" applyBorder="1" applyAlignment="1">
      <alignment horizontal="center"/>
    </xf>
    <xf numFmtId="0" fontId="14" fillId="0" borderId="5" xfId="0" applyFont="1" applyBorder="1"/>
    <xf numFmtId="0" fontId="11" fillId="0" borderId="0" xfId="0" applyFont="1"/>
    <xf numFmtId="0" fontId="6" fillId="3" borderId="18" xfId="0" applyFont="1" applyFill="1" applyBorder="1"/>
    <xf numFmtId="0" fontId="0" fillId="3" borderId="18" xfId="0" applyFill="1" applyBorder="1"/>
    <xf numFmtId="44" fontId="0" fillId="0" borderId="19" xfId="0" applyNumberFormat="1" applyBorder="1"/>
    <xf numFmtId="0" fontId="16" fillId="0" borderId="0" xfId="0" applyFont="1"/>
    <xf numFmtId="0" fontId="17" fillId="0" borderId="0" xfId="0" applyFont="1"/>
    <xf numFmtId="0" fontId="7" fillId="0" borderId="0" xfId="0" applyFont="1"/>
    <xf numFmtId="0" fontId="0" fillId="7" borderId="0" xfId="0" applyFill="1"/>
    <xf numFmtId="0" fontId="17" fillId="7" borderId="0" xfId="0" applyFont="1" applyFill="1"/>
    <xf numFmtId="0" fontId="3" fillId="0" borderId="0" xfId="0" applyFont="1"/>
    <xf numFmtId="0" fontId="0" fillId="6" borderId="0" xfId="0" applyFill="1" applyAlignment="1" applyProtection="1">
      <alignment vertical="top"/>
      <protection locked="0"/>
    </xf>
    <xf numFmtId="0" fontId="0" fillId="6" borderId="10" xfId="0" applyFill="1" applyBorder="1" applyAlignment="1" applyProtection="1">
      <alignment horizontal="center"/>
      <protection locked="0"/>
    </xf>
    <xf numFmtId="44" fontId="0" fillId="6" borderId="10" xfId="1" applyFont="1" applyFill="1" applyBorder="1" applyProtection="1">
      <protection locked="0"/>
    </xf>
    <xf numFmtId="0" fontId="0" fillId="6" borderId="3" xfId="0" applyFill="1" applyBorder="1" applyAlignment="1" applyProtection="1">
      <alignment horizontal="center"/>
      <protection locked="0"/>
    </xf>
    <xf numFmtId="44" fontId="0" fillId="6" borderId="3" xfId="1" applyFont="1" applyFill="1" applyBorder="1" applyProtection="1">
      <protection locked="0"/>
    </xf>
    <xf numFmtId="0" fontId="0" fillId="6" borderId="12" xfId="0" applyFill="1" applyBorder="1" applyAlignment="1" applyProtection="1">
      <alignment horizontal="center"/>
      <protection locked="0"/>
    </xf>
    <xf numFmtId="44" fontId="0" fillId="6" borderId="12" xfId="1" applyFont="1" applyFill="1" applyBorder="1" applyProtection="1">
      <protection locked="0"/>
    </xf>
    <xf numFmtId="0" fontId="0" fillId="6" borderId="10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9" xfId="0" applyFill="1" applyBorder="1" applyProtection="1">
      <protection locked="0"/>
    </xf>
    <xf numFmtId="0" fontId="5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6" borderId="20" xfId="0" applyFill="1" applyBorder="1" applyAlignment="1" applyProtection="1">
      <alignment horizontal="left"/>
      <protection locked="0"/>
    </xf>
    <xf numFmtId="0" fontId="0" fillId="6" borderId="3" xfId="0" applyFill="1" applyBorder="1" applyAlignment="1" applyProtection="1">
      <alignment horizontal="left"/>
      <protection locked="0"/>
    </xf>
    <xf numFmtId="0" fontId="11" fillId="2" borderId="6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4" fontId="11" fillId="6" borderId="9" xfId="0" applyNumberFormat="1" applyFont="1" applyFill="1" applyBorder="1" applyAlignment="1" applyProtection="1">
      <alignment horizontal="left"/>
      <protection locked="0"/>
    </xf>
    <xf numFmtId="14" fontId="11" fillId="6" borderId="6" xfId="0" applyNumberFormat="1" applyFont="1" applyFill="1" applyBorder="1" applyAlignment="1" applyProtection="1">
      <alignment horizontal="left"/>
      <protection locked="0"/>
    </xf>
    <xf numFmtId="0" fontId="11" fillId="6" borderId="9" xfId="0" applyFont="1" applyFill="1" applyBorder="1" applyAlignment="1" applyProtection="1">
      <alignment horizontal="left"/>
      <protection locked="0"/>
    </xf>
    <xf numFmtId="0" fontId="11" fillId="6" borderId="6" xfId="0" applyFont="1" applyFill="1" applyBorder="1" applyAlignment="1" applyProtection="1">
      <alignment horizontal="left"/>
      <protection locked="0"/>
    </xf>
    <xf numFmtId="0" fontId="0" fillId="6" borderId="21" xfId="0" applyFill="1" applyBorder="1" applyAlignment="1" applyProtection="1">
      <alignment horizontal="left"/>
      <protection locked="0"/>
    </xf>
    <xf numFmtId="0" fontId="0" fillId="6" borderId="10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3" fillId="6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6" borderId="22" xfId="0" applyFill="1" applyBorder="1" applyAlignment="1" applyProtection="1">
      <alignment horizontal="left"/>
      <protection locked="0"/>
    </xf>
    <xf numFmtId="0" fontId="0" fillId="6" borderId="12" xfId="0" applyFill="1" applyBorder="1" applyAlignment="1" applyProtection="1">
      <alignment horizontal="left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14" fillId="0" borderId="5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1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0" fillId="6" borderId="14" xfId="0" applyFill="1" applyBorder="1" applyAlignment="1" applyProtection="1">
      <alignment horizont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5" xfId="0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0" fillId="6" borderId="1" xfId="0" applyFill="1" applyBorder="1" applyAlignment="1" applyProtection="1">
      <alignment horizontal="left" vertical="top"/>
      <protection locked="0"/>
    </xf>
    <xf numFmtId="0" fontId="0" fillId="6" borderId="8" xfId="0" applyFill="1" applyBorder="1" applyAlignment="1" applyProtection="1">
      <alignment horizontal="left" vertical="top"/>
      <protection locked="0"/>
    </xf>
    <xf numFmtId="0" fontId="15" fillId="0" borderId="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0" fillId="6" borderId="7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11" fillId="6" borderId="5" xfId="0" applyFont="1" applyFill="1" applyBorder="1" applyAlignment="1" applyProtection="1">
      <alignment horizontal="center" vertical="top"/>
      <protection locked="0"/>
    </xf>
    <xf numFmtId="0" fontId="11" fillId="6" borderId="6" xfId="0" applyFont="1" applyFill="1" applyBorder="1" applyAlignment="1" applyProtection="1">
      <alignment horizontal="center" vertical="top"/>
      <protection locked="0"/>
    </xf>
    <xf numFmtId="0" fontId="11" fillId="0" borderId="7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4" borderId="0" xfId="0" applyFill="1" applyAlignment="1">
      <alignment horizontal="center"/>
    </xf>
  </cellXfs>
  <cellStyles count="3">
    <cellStyle name="Currency" xfId="1" builtinId="4"/>
    <cellStyle name="Normal" xfId="0" builtinId="0"/>
    <cellStyle name="Normal 2" xfId="2" xr:uid="{95F58DCD-04CE-4B97-A9CD-98C6B5E376AE}"/>
  </cellStyles>
  <dxfs count="0"/>
  <tableStyles count="0" defaultTableStyle="TableStyleMedium2" defaultPivotStyle="PivotStyleLight16"/>
  <colors>
    <mruColors>
      <color rgb="FFE3E7FD"/>
      <color rgb="FFD4DBFC"/>
      <color rgb="FFB1B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338666</xdr:colOff>
      <xdr:row>0</xdr:row>
      <xdr:rowOff>105833</xdr:rowOff>
    </xdr:from>
    <xdr:to>
      <xdr:col>2</xdr:col>
      <xdr:colOff>518650</xdr:colOff>
      <xdr:row>4</xdr:row>
      <xdr:rowOff>126547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CB6ABB-2C8F-9AF7-DADE-D55FE8F9F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6" y="105833"/>
          <a:ext cx="1301817" cy="1016052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2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38C5-BF58-4551-BC1A-790F1FB63FB1}">
  <sheetPr codeName="Sheet1">
    <pageSetUpPr fitToPage="1"/>
  </sheetPr>
  <dimension ref="B2:U65"/>
  <sheetViews>
    <sheetView showGridLines="0" showRowColHeaders="0" tabSelected="1" showRuler="0" view="pageBreakPreview" zoomScale="80" zoomScaleNormal="63" zoomScaleSheetLayoutView="80" zoomScalePageLayoutView="57" workbookViewId="0">
      <selection activeCell="B22" sqref="B22:L2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5"/>
  <cols>
    <col min="2" max="2" width="7.28515625" customWidth="1"/>
    <col min="3" max="3" width="12.140625" customWidth="1"/>
    <col min="4" max="4" width="0.140625" customWidth="1"/>
    <col min="5" max="5" width="3.7109375" customWidth="1"/>
    <col min="6" max="6" width="10.28515625" customWidth="1"/>
    <col min="7" max="7" width="3.7109375" customWidth="1"/>
    <col min="8" max="8" width="5.7109375" customWidth="1"/>
    <col min="9" max="9" width="4.85546875" customWidth="1"/>
    <col min="10" max="10" width="8" customWidth="1"/>
    <col min="11" max="11" width="6.7109375" customWidth="1"/>
    <col min="12" max="12" width="9.7109375" customWidth="1"/>
    <col min="13" max="13" width="17.5703125" customWidth="1"/>
    <col min="14" max="16" width="13.28515625" customWidth="1"/>
  </cols>
  <sheetData>
    <row r="2" spans="2:18">
      <c r="D2" s="29"/>
    </row>
    <row r="3" spans="2:18">
      <c r="D3" s="29"/>
    </row>
    <row r="4" spans="2:18" ht="36">
      <c r="B4" s="27"/>
      <c r="C4" s="27"/>
      <c r="D4" s="30"/>
      <c r="E4" s="27"/>
      <c r="F4" s="74" t="s">
        <v>24</v>
      </c>
      <c r="G4" s="74"/>
      <c r="H4" s="74"/>
      <c r="I4" s="74"/>
      <c r="J4" s="74"/>
      <c r="K4" s="74"/>
      <c r="L4" s="27"/>
      <c r="M4" s="27"/>
      <c r="N4" s="28"/>
      <c r="O4" s="28"/>
      <c r="P4" s="28"/>
    </row>
    <row r="5" spans="2:18">
      <c r="D5" s="29"/>
      <c r="M5" s="45" t="str">
        <f>IF(R6=TRUE,'Tax Table'!B27,"")</f>
        <v/>
      </c>
      <c r="N5" s="45"/>
      <c r="O5" s="45"/>
      <c r="P5" s="45"/>
    </row>
    <row r="6" spans="2:18" ht="24">
      <c r="B6" s="22" t="s">
        <v>25</v>
      </c>
      <c r="C6" s="22" t="s">
        <v>0</v>
      </c>
      <c r="D6" s="22"/>
      <c r="M6" s="45"/>
      <c r="N6" s="45"/>
      <c r="O6" s="45"/>
      <c r="P6" s="45"/>
      <c r="R6" s="26"/>
    </row>
    <row r="7" spans="2:18" ht="15.75">
      <c r="C7" s="22" t="s">
        <v>26</v>
      </c>
      <c r="D7" s="22"/>
      <c r="M7" s="45"/>
      <c r="N7" s="45"/>
      <c r="O7" s="45"/>
      <c r="P7" s="45"/>
    </row>
    <row r="8" spans="2:18" ht="15.75">
      <c r="C8" s="22" t="s">
        <v>27</v>
      </c>
      <c r="D8" s="22"/>
      <c r="M8" s="45"/>
      <c r="N8" s="45"/>
      <c r="O8" s="45"/>
      <c r="P8" s="45"/>
    </row>
    <row r="9" spans="2:18" ht="15.75">
      <c r="C9" s="22" t="s">
        <v>28</v>
      </c>
      <c r="D9" s="22"/>
      <c r="M9" s="45"/>
      <c r="N9" s="45"/>
      <c r="O9" s="45"/>
      <c r="P9" s="45"/>
    </row>
    <row r="10" spans="2:18" ht="15.75">
      <c r="C10" s="22" t="str">
        <f>IFERROR(VLOOKUP(Country,'Tax Table'!B4:F21,5,FALSE),"FEIN 95-1300076")</f>
        <v>GST: 9924USA29054OSB</v>
      </c>
      <c r="D10" s="22"/>
      <c r="M10" s="45"/>
      <c r="N10" s="45"/>
      <c r="O10" s="45"/>
      <c r="P10" s="45"/>
    </row>
    <row r="11" spans="2:18" ht="15.75" thickBot="1">
      <c r="M11" s="46"/>
      <c r="N11" s="46"/>
      <c r="O11" s="46"/>
      <c r="P11" s="46"/>
    </row>
    <row r="12" spans="2:18" ht="19.5" thickBot="1">
      <c r="B12" s="78" t="s">
        <v>29</v>
      </c>
      <c r="C12" s="79"/>
      <c r="D12" s="79"/>
      <c r="E12" s="79"/>
      <c r="F12" s="79"/>
      <c r="G12" s="79"/>
      <c r="H12" s="80"/>
      <c r="I12" s="67" t="s">
        <v>30</v>
      </c>
      <c r="J12" s="68"/>
      <c r="K12" s="51"/>
      <c r="L12" s="51"/>
      <c r="M12" s="52"/>
      <c r="N12" s="21" t="s">
        <v>61</v>
      </c>
      <c r="O12" s="53"/>
      <c r="P12" s="54"/>
    </row>
    <row r="13" spans="2:18" ht="15.75">
      <c r="B13" s="71"/>
      <c r="C13" s="72"/>
      <c r="D13" s="72"/>
      <c r="E13" s="72"/>
      <c r="F13" s="72"/>
      <c r="G13" s="72"/>
      <c r="H13" s="73"/>
      <c r="I13" s="81" t="s">
        <v>83</v>
      </c>
      <c r="J13" s="82"/>
      <c r="K13" s="82"/>
      <c r="L13" s="82"/>
      <c r="M13" s="82"/>
      <c r="N13" s="82"/>
      <c r="O13" s="82"/>
      <c r="P13" s="83"/>
    </row>
    <row r="14" spans="2:18" ht="15.75">
      <c r="B14" s="64"/>
      <c r="C14" s="65"/>
      <c r="D14" s="65"/>
      <c r="E14" s="65"/>
      <c r="F14" s="65"/>
      <c r="G14" s="65"/>
      <c r="H14" s="66"/>
      <c r="I14" s="69" t="s">
        <v>70</v>
      </c>
      <c r="J14" s="70"/>
      <c r="K14" s="65"/>
      <c r="L14" s="65"/>
      <c r="M14" s="65"/>
      <c r="N14" s="65"/>
      <c r="O14" s="65"/>
      <c r="P14" s="66"/>
    </row>
    <row r="15" spans="2:18" ht="15.75">
      <c r="B15" s="64"/>
      <c r="C15" s="65"/>
      <c r="D15" s="65"/>
      <c r="E15" s="65"/>
      <c r="F15" s="65"/>
      <c r="G15" s="65"/>
      <c r="H15" s="66"/>
      <c r="I15" s="69" t="s">
        <v>70</v>
      </c>
      <c r="J15" s="70"/>
      <c r="K15" s="65"/>
      <c r="L15" s="65"/>
      <c r="M15" s="65"/>
      <c r="N15" s="65"/>
      <c r="O15" s="65"/>
      <c r="P15" s="66"/>
    </row>
    <row r="16" spans="2:18" ht="15.75">
      <c r="B16" s="64"/>
      <c r="C16" s="65"/>
      <c r="D16" s="65"/>
      <c r="E16" s="65"/>
      <c r="F16" s="65"/>
      <c r="G16" s="65"/>
      <c r="H16" s="66"/>
      <c r="I16" s="69" t="s">
        <v>71</v>
      </c>
      <c r="J16" s="70"/>
      <c r="K16" s="65"/>
      <c r="L16" s="65"/>
      <c r="M16" s="65"/>
      <c r="N16" s="65"/>
      <c r="O16" s="65"/>
      <c r="P16" s="66"/>
    </row>
    <row r="17" spans="2:21">
      <c r="B17" s="64"/>
      <c r="C17" s="65"/>
      <c r="D17" s="65"/>
      <c r="E17" s="65"/>
      <c r="F17" s="65"/>
      <c r="G17" s="65"/>
      <c r="H17" s="66"/>
      <c r="I17" s="90" t="s">
        <v>74</v>
      </c>
      <c r="J17" s="91"/>
      <c r="K17" s="65"/>
      <c r="L17" s="65"/>
      <c r="M17" s="65"/>
      <c r="N17" s="65"/>
      <c r="O17" s="32"/>
      <c r="P17" s="15" t="str">
        <f>IF(AND(Country="Canada",ISBLANK(Province)=TRUE),"Need to enter Province","")</f>
        <v/>
      </c>
    </row>
    <row r="18" spans="2:21" ht="16.5" thickBot="1">
      <c r="B18" s="64"/>
      <c r="C18" s="65"/>
      <c r="D18" s="65"/>
      <c r="E18" s="65"/>
      <c r="F18" s="65"/>
      <c r="G18" s="65"/>
      <c r="H18" s="66"/>
      <c r="I18" s="69" t="s">
        <v>73</v>
      </c>
      <c r="J18" s="70"/>
      <c r="K18" s="65"/>
      <c r="L18" s="65"/>
      <c r="M18" s="65"/>
      <c r="N18" s="65"/>
      <c r="O18" s="65"/>
      <c r="P18" s="66"/>
    </row>
    <row r="19" spans="2:21" ht="16.5" thickBot="1">
      <c r="B19" s="84" t="s">
        <v>87</v>
      </c>
      <c r="C19" s="85"/>
      <c r="D19" s="85"/>
      <c r="E19" s="85"/>
      <c r="F19" s="85"/>
      <c r="G19" s="86" t="s">
        <v>78</v>
      </c>
      <c r="H19" s="87"/>
      <c r="I19" s="88" t="s">
        <v>72</v>
      </c>
      <c r="J19" s="89"/>
      <c r="K19" s="76" t="s">
        <v>10</v>
      </c>
      <c r="L19" s="76"/>
      <c r="M19" s="76"/>
      <c r="N19" s="76"/>
      <c r="O19" s="76"/>
      <c r="P19" s="77"/>
    </row>
    <row r="20" spans="2:21" ht="15.75" thickBo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2:21" ht="16.899999999999999" customHeight="1" thickBot="1">
      <c r="B21" s="49" t="s">
        <v>31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20" t="s">
        <v>32</v>
      </c>
      <c r="N21" s="20" t="s">
        <v>33</v>
      </c>
      <c r="O21" s="20" t="s">
        <v>35</v>
      </c>
      <c r="P21" s="20" t="s">
        <v>34</v>
      </c>
    </row>
    <row r="22" spans="2:21" ht="16.899999999999999" customHeight="1"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33"/>
      <c r="N22" s="34"/>
      <c r="O22" s="12">
        <f t="shared" ref="O22:O41" si="0">IFERROR(IF($G$19="Yes",0,IF(Country="Canada",VLOOKUP(Province,TaxTable,3,FALSE)*M22*N22,VLOOKUP(Country,TaxTable,3,FALSE)*M22*N22)),0)</f>
        <v>0</v>
      </c>
      <c r="P22" s="12">
        <f>M22*N22+O22</f>
        <v>0</v>
      </c>
      <c r="S22" s="16"/>
      <c r="T22" s="16"/>
      <c r="U22" s="16"/>
    </row>
    <row r="23" spans="2:21" ht="16.899999999999999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35"/>
      <c r="N23" s="36"/>
      <c r="O23" s="12">
        <f t="shared" si="0"/>
        <v>0</v>
      </c>
      <c r="P23" s="12">
        <f t="shared" ref="P23:P41" si="1">M23*N23+O23</f>
        <v>0</v>
      </c>
      <c r="S23" s="16"/>
      <c r="T23" s="16"/>
      <c r="U23" s="16"/>
    </row>
    <row r="24" spans="2:21" ht="16.899999999999999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35"/>
      <c r="N24" s="36"/>
      <c r="O24" s="12">
        <f t="shared" si="0"/>
        <v>0</v>
      </c>
      <c r="P24" s="12">
        <f t="shared" si="1"/>
        <v>0</v>
      </c>
    </row>
    <row r="25" spans="2:21" ht="16.899999999999999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35"/>
      <c r="N25" s="36"/>
      <c r="O25" s="12">
        <f t="shared" si="0"/>
        <v>0</v>
      </c>
      <c r="P25" s="12">
        <f t="shared" si="1"/>
        <v>0</v>
      </c>
    </row>
    <row r="26" spans="2:21" ht="16.899999999999999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35"/>
      <c r="N26" s="36"/>
      <c r="O26" s="12">
        <f t="shared" si="0"/>
        <v>0</v>
      </c>
      <c r="P26" s="12">
        <f t="shared" si="1"/>
        <v>0</v>
      </c>
    </row>
    <row r="27" spans="2:21" ht="16.899999999999999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35"/>
      <c r="N27" s="36"/>
      <c r="O27" s="12">
        <f t="shared" si="0"/>
        <v>0</v>
      </c>
      <c r="P27" s="12">
        <f t="shared" si="1"/>
        <v>0</v>
      </c>
    </row>
    <row r="28" spans="2:21" ht="16.899999999999999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35"/>
      <c r="N28" s="36"/>
      <c r="O28" s="12">
        <f t="shared" si="0"/>
        <v>0</v>
      </c>
      <c r="P28" s="12">
        <f t="shared" si="1"/>
        <v>0</v>
      </c>
    </row>
    <row r="29" spans="2:21" ht="16.899999999999999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35"/>
      <c r="N29" s="36"/>
      <c r="O29" s="12">
        <f t="shared" si="0"/>
        <v>0</v>
      </c>
      <c r="P29" s="12">
        <f t="shared" si="1"/>
        <v>0</v>
      </c>
    </row>
    <row r="30" spans="2:21" ht="16.899999999999999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35"/>
      <c r="N30" s="36"/>
      <c r="O30" s="12">
        <f t="shared" si="0"/>
        <v>0</v>
      </c>
      <c r="P30" s="12">
        <f t="shared" si="1"/>
        <v>0</v>
      </c>
    </row>
    <row r="31" spans="2:21" ht="16.899999999999999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35"/>
      <c r="N31" s="36"/>
      <c r="O31" s="12">
        <f t="shared" si="0"/>
        <v>0</v>
      </c>
      <c r="P31" s="12">
        <f t="shared" si="1"/>
        <v>0</v>
      </c>
    </row>
    <row r="32" spans="2:21" ht="16.899999999999999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35"/>
      <c r="N32" s="36"/>
      <c r="O32" s="12">
        <f t="shared" si="0"/>
        <v>0</v>
      </c>
      <c r="P32" s="12">
        <f t="shared" si="1"/>
        <v>0</v>
      </c>
    </row>
    <row r="33" spans="2:16" ht="16.899999999999999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35"/>
      <c r="N33" s="36"/>
      <c r="O33" s="12">
        <f t="shared" si="0"/>
        <v>0</v>
      </c>
      <c r="P33" s="12">
        <f t="shared" si="1"/>
        <v>0</v>
      </c>
    </row>
    <row r="34" spans="2:16" ht="16.899999999999999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35"/>
      <c r="N34" s="36"/>
      <c r="O34" s="12">
        <f t="shared" si="0"/>
        <v>0</v>
      </c>
      <c r="P34" s="12">
        <f t="shared" si="1"/>
        <v>0</v>
      </c>
    </row>
    <row r="35" spans="2:16" ht="16.899999999999999" customHeight="1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35"/>
      <c r="N35" s="36"/>
      <c r="O35" s="12">
        <f t="shared" si="0"/>
        <v>0</v>
      </c>
      <c r="P35" s="12">
        <f t="shared" si="1"/>
        <v>0</v>
      </c>
    </row>
    <row r="36" spans="2:16" ht="16.899999999999999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35"/>
      <c r="N36" s="36"/>
      <c r="O36" s="12">
        <f t="shared" si="0"/>
        <v>0</v>
      </c>
      <c r="P36" s="12">
        <f t="shared" si="1"/>
        <v>0</v>
      </c>
    </row>
    <row r="37" spans="2:16" ht="16.899999999999999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35"/>
      <c r="N37" s="36"/>
      <c r="O37" s="12">
        <f t="shared" si="0"/>
        <v>0</v>
      </c>
      <c r="P37" s="12">
        <f t="shared" si="1"/>
        <v>0</v>
      </c>
    </row>
    <row r="38" spans="2:16" ht="16.899999999999999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35"/>
      <c r="N38" s="36"/>
      <c r="O38" s="12">
        <f t="shared" si="0"/>
        <v>0</v>
      </c>
      <c r="P38" s="12">
        <f t="shared" si="1"/>
        <v>0</v>
      </c>
    </row>
    <row r="39" spans="2:16" ht="16.899999999999999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35"/>
      <c r="N39" s="36"/>
      <c r="O39" s="12">
        <f t="shared" si="0"/>
        <v>0</v>
      </c>
      <c r="P39" s="12">
        <f t="shared" si="1"/>
        <v>0</v>
      </c>
    </row>
    <row r="40" spans="2:16" ht="16.899999999999999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35"/>
      <c r="N40" s="36"/>
      <c r="O40" s="12">
        <f t="shared" si="0"/>
        <v>0</v>
      </c>
      <c r="P40" s="12">
        <f t="shared" si="1"/>
        <v>0</v>
      </c>
    </row>
    <row r="41" spans="2:16" ht="16.899999999999999" customHeight="1" thickBo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37"/>
      <c r="N41" s="38"/>
      <c r="O41" s="12">
        <f t="shared" si="0"/>
        <v>0</v>
      </c>
      <c r="P41" s="12">
        <f t="shared" si="1"/>
        <v>0</v>
      </c>
    </row>
    <row r="42" spans="2:16" ht="16.899999999999999" customHeight="1" thickBot="1">
      <c r="B42" s="49" t="s">
        <v>36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"/>
      <c r="N42" s="5"/>
      <c r="O42" s="5"/>
      <c r="P42" s="5"/>
    </row>
    <row r="43" spans="2:16" ht="16.899999999999999" customHeight="1"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39"/>
      <c r="N43" s="39"/>
      <c r="O43" s="12">
        <v>0</v>
      </c>
      <c r="P43" s="12">
        <f>M43*N43</f>
        <v>0</v>
      </c>
    </row>
    <row r="44" spans="2:16" ht="16.899999999999999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0"/>
      <c r="N44" s="40"/>
      <c r="O44" s="12">
        <v>0</v>
      </c>
      <c r="P44" s="12">
        <f>M44*N44</f>
        <v>0</v>
      </c>
    </row>
    <row r="45" spans="2:16">
      <c r="B45" s="4"/>
      <c r="C45" s="4"/>
      <c r="D45" s="4"/>
      <c r="E45" s="4"/>
      <c r="F45" s="4"/>
      <c r="G45" s="4" t="s">
        <v>51</v>
      </c>
      <c r="H45" s="4"/>
      <c r="I45" s="4"/>
      <c r="J45" s="4"/>
      <c r="K45" s="4"/>
      <c r="L45" s="4"/>
      <c r="O45" s="2" t="s">
        <v>1</v>
      </c>
      <c r="P45" s="25">
        <f>SUM(P22:P41)-P48</f>
        <v>0</v>
      </c>
    </row>
    <row r="46" spans="2:16">
      <c r="G46" s="4" t="s">
        <v>52</v>
      </c>
      <c r="O46" s="2" t="s">
        <v>37</v>
      </c>
      <c r="P46" s="41"/>
    </row>
    <row r="47" spans="2:16" ht="14.65" customHeight="1">
      <c r="G47" s="4" t="s">
        <v>53</v>
      </c>
      <c r="O47" s="2" t="s">
        <v>38</v>
      </c>
      <c r="P47" s="13">
        <f>-SUM(P43:P44)</f>
        <v>0</v>
      </c>
    </row>
    <row r="48" spans="2:16">
      <c r="G48" s="4" t="s">
        <v>54</v>
      </c>
      <c r="O48" s="2" t="s">
        <v>77</v>
      </c>
      <c r="P48" s="13">
        <f>SUM(O22:O41)</f>
        <v>0</v>
      </c>
    </row>
    <row r="49" spans="2:16">
      <c r="G49" s="4" t="s">
        <v>55</v>
      </c>
      <c r="O49" s="3" t="s">
        <v>39</v>
      </c>
      <c r="P49" s="14">
        <f>SUM(P45:P48)</f>
        <v>0</v>
      </c>
    </row>
    <row r="50" spans="2:16">
      <c r="G50" s="4" t="s">
        <v>56</v>
      </c>
      <c r="O50" s="19" t="s">
        <v>40</v>
      </c>
    </row>
    <row r="51" spans="2:16">
      <c r="G51" s="4" t="s">
        <v>57</v>
      </c>
    </row>
    <row r="52" spans="2:16">
      <c r="G52" s="4" t="s">
        <v>2</v>
      </c>
      <c r="O52" s="6"/>
    </row>
    <row r="53" spans="2:16">
      <c r="O53" s="6"/>
    </row>
    <row r="54" spans="2:16" ht="8.65" customHeight="1"/>
    <row r="55" spans="2:16" ht="19.5" thickBot="1">
      <c r="B55" s="23" t="s">
        <v>41</v>
      </c>
      <c r="C55" s="23"/>
      <c r="D55" s="23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2:16" ht="6.4" customHeight="1" thickTop="1"/>
    <row r="57" spans="2:16">
      <c r="B57" s="42" t="b">
        <v>0</v>
      </c>
      <c r="C57" s="19" t="s">
        <v>42</v>
      </c>
      <c r="D57" s="19"/>
      <c r="E57" s="18" t="s">
        <v>45</v>
      </c>
      <c r="F57" s="57"/>
      <c r="G57" s="57"/>
      <c r="H57" s="57"/>
      <c r="I57" s="57"/>
      <c r="J57" s="57"/>
      <c r="K57" s="57"/>
      <c r="M57" s="2" t="s">
        <v>84</v>
      </c>
      <c r="N57" s="57"/>
      <c r="O57" s="57"/>
      <c r="P57" s="57"/>
    </row>
    <row r="58" spans="2:16" ht="4.5" customHeight="1">
      <c r="B58" s="9"/>
      <c r="C58" s="6"/>
      <c r="D58" s="6"/>
      <c r="E58" s="8"/>
      <c r="F58" s="10"/>
      <c r="G58" s="10"/>
      <c r="H58" s="10"/>
      <c r="I58" s="10"/>
      <c r="J58" s="10"/>
      <c r="K58" s="10"/>
      <c r="L58" s="4"/>
    </row>
    <row r="59" spans="2:16">
      <c r="B59" s="42" t="b">
        <v>0</v>
      </c>
      <c r="C59" t="s">
        <v>43</v>
      </c>
      <c r="E59" s="18" t="s">
        <v>45</v>
      </c>
      <c r="F59" s="57"/>
      <c r="G59" s="57"/>
      <c r="H59" s="57"/>
      <c r="I59" s="57"/>
      <c r="J59" s="57"/>
      <c r="K59" s="57"/>
      <c r="M59" s="2" t="s">
        <v>84</v>
      </c>
      <c r="N59" s="57"/>
      <c r="O59" s="57"/>
      <c r="P59" s="57"/>
    </row>
    <row r="60" spans="2:16" ht="4.1500000000000004" customHeight="1">
      <c r="B60" s="9"/>
      <c r="C60" s="7"/>
      <c r="D60" s="7"/>
      <c r="E60" s="8"/>
      <c r="F60" s="4"/>
      <c r="G60" s="4"/>
      <c r="H60" s="4"/>
      <c r="I60" s="4"/>
      <c r="J60" s="4"/>
      <c r="K60" s="4"/>
      <c r="L60" s="4"/>
    </row>
    <row r="61" spans="2:16">
      <c r="B61" s="42" t="b">
        <v>0</v>
      </c>
      <c r="C61" t="s">
        <v>44</v>
      </c>
      <c r="E61" s="42" t="b">
        <v>0</v>
      </c>
      <c r="F61" t="s">
        <v>46</v>
      </c>
      <c r="G61" s="43" t="b">
        <v>0</v>
      </c>
      <c r="H61" t="s">
        <v>47</v>
      </c>
      <c r="I61" s="43" t="b">
        <v>0</v>
      </c>
      <c r="J61" t="s">
        <v>48</v>
      </c>
      <c r="K61" s="42" t="b">
        <v>0</v>
      </c>
      <c r="L61" t="s">
        <v>49</v>
      </c>
    </row>
    <row r="62" spans="2:16" ht="5.65" customHeight="1"/>
    <row r="63" spans="2:16">
      <c r="B63" s="59" t="s">
        <v>50</v>
      </c>
      <c r="C63" s="59"/>
      <c r="D63" s="4"/>
      <c r="E63" s="57"/>
      <c r="F63" s="57"/>
      <c r="G63" s="57"/>
      <c r="H63" s="57"/>
      <c r="I63" s="75" t="s">
        <v>58</v>
      </c>
      <c r="J63" s="75"/>
      <c r="K63" s="57"/>
      <c r="L63" s="57"/>
      <c r="M63" s="44" t="s">
        <v>59</v>
      </c>
      <c r="N63" s="58"/>
      <c r="O63" s="58"/>
      <c r="P63" s="58"/>
    </row>
    <row r="65" spans="2:2">
      <c r="B65" s="31" t="s">
        <v>60</v>
      </c>
    </row>
  </sheetData>
  <sheetProtection algorithmName="SHA-512" hashValue="G+tUbcB6YXDKhbyvtoJ60Bt6bZNR5ebm5NTwWCA0hofSc26P4qSWpdryIqkXmG51yveIMXPW3iEMFCKrv99HmQ==" saltValue="Ydaar1cAZIRPsx9YTkbq1A==" spinCount="100000" sheet="1" objects="1" scenarios="1" selectLockedCells="1"/>
  <mergeCells count="60">
    <mergeCell ref="F4:K4"/>
    <mergeCell ref="I63:J63"/>
    <mergeCell ref="K19:P19"/>
    <mergeCell ref="K18:P18"/>
    <mergeCell ref="B16:H16"/>
    <mergeCell ref="B12:H12"/>
    <mergeCell ref="I13:P13"/>
    <mergeCell ref="B19:F19"/>
    <mergeCell ref="G19:H19"/>
    <mergeCell ref="I19:J19"/>
    <mergeCell ref="I18:J18"/>
    <mergeCell ref="I17:J17"/>
    <mergeCell ref="K16:P16"/>
    <mergeCell ref="K15:P15"/>
    <mergeCell ref="K14:P14"/>
    <mergeCell ref="K17:N17"/>
    <mergeCell ref="B18:H18"/>
    <mergeCell ref="B14:H14"/>
    <mergeCell ref="B15:H15"/>
    <mergeCell ref="B17:H17"/>
    <mergeCell ref="I12:J12"/>
    <mergeCell ref="I15:J15"/>
    <mergeCell ref="I14:J14"/>
    <mergeCell ref="I16:J16"/>
    <mergeCell ref="B13:H13"/>
    <mergeCell ref="B42:L42"/>
    <mergeCell ref="B44:L44"/>
    <mergeCell ref="B43:L43"/>
    <mergeCell ref="B23:L23"/>
    <mergeCell ref="B41:L41"/>
    <mergeCell ref="B40:L40"/>
    <mergeCell ref="B39:L39"/>
    <mergeCell ref="B38:L38"/>
    <mergeCell ref="B37:L37"/>
    <mergeCell ref="B35:L35"/>
    <mergeCell ref="B36:L36"/>
    <mergeCell ref="E63:H63"/>
    <mergeCell ref="N63:P63"/>
    <mergeCell ref="B63:C63"/>
    <mergeCell ref="K63:L63"/>
    <mergeCell ref="F57:K57"/>
    <mergeCell ref="F59:K59"/>
    <mergeCell ref="N59:P59"/>
    <mergeCell ref="N57:P57"/>
    <mergeCell ref="M5:P11"/>
    <mergeCell ref="B34:L34"/>
    <mergeCell ref="B33:L33"/>
    <mergeCell ref="B32:L32"/>
    <mergeCell ref="B21:L21"/>
    <mergeCell ref="B30:L30"/>
    <mergeCell ref="B29:L29"/>
    <mergeCell ref="B28:L28"/>
    <mergeCell ref="B27:L27"/>
    <mergeCell ref="B26:L26"/>
    <mergeCell ref="B25:L25"/>
    <mergeCell ref="B24:L24"/>
    <mergeCell ref="K12:M12"/>
    <mergeCell ref="O12:P12"/>
    <mergeCell ref="B31:L31"/>
    <mergeCell ref="B22:L22"/>
  </mergeCells>
  <dataValidations count="2">
    <dataValidation type="list" allowBlank="1" showInputMessage="1" showErrorMessage="1" sqref="G19:H19" xr:uid="{CCDB0633-5860-4AED-BA93-C9C6FA0555E9}">
      <formula1>"Yes,No"</formula1>
    </dataValidation>
    <dataValidation type="list" allowBlank="1" showInputMessage="1" showErrorMessage="1" sqref="F4" xr:uid="{B7643685-D280-45A5-8442-4090DAFDB1B7}">
      <formula1>"INVOICE,PROFORMA INVOICE,QUOTE,QUOTATION"</formula1>
    </dataValidation>
  </dataValidations>
  <pageMargins left="0" right="0" top="0" bottom="0" header="0" footer="0"/>
  <pageSetup scale="73" orientation="portrait" horizontalDpi="1200" verticalDpi="1200" r:id="rId1"/>
  <headerFooter scaleWithDoc="0" alignWithMargins="0">
    <oddFooter>&amp;L&amp;"Source Sans 3,Regular"©2025 Toastmasters International. All rights reserved.&amp;R&amp;N</oddFooter>
  </headerFooter>
  <drawing r:id="rId2"/>
  <legacyDrawingHF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BE35-F82C-474C-B9D7-2C6EAB4AB6D5}">
  <sheetPr codeName="Sheet2"/>
  <dimension ref="B1:F27"/>
  <sheetViews>
    <sheetView workbookViewId="0">
      <selection activeCell="H8" sqref="H8"/>
    </sheetView>
  </sheetViews>
  <sheetFormatPr defaultRowHeight="15" outlineLevelRow="1"/>
  <cols>
    <col min="2" max="2" width="23.5703125" bestFit="1" customWidth="1"/>
    <col min="3" max="3" width="15" customWidth="1"/>
    <col min="4" max="4" width="17" customWidth="1"/>
    <col min="5" max="5" width="11.140625" customWidth="1"/>
    <col min="6" max="6" width="23.28515625" bestFit="1" customWidth="1"/>
  </cols>
  <sheetData>
    <row r="1" spans="2:6">
      <c r="D1" s="92" t="s">
        <v>64</v>
      </c>
      <c r="E1" s="92"/>
    </row>
    <row r="2" spans="2:6">
      <c r="B2" s="11" t="s">
        <v>66</v>
      </c>
      <c r="C2" s="11" t="s">
        <v>65</v>
      </c>
      <c r="D2" s="11" t="s">
        <v>62</v>
      </c>
      <c r="E2" s="11" t="s">
        <v>63</v>
      </c>
      <c r="F2" s="11" t="s">
        <v>75</v>
      </c>
    </row>
    <row r="3" spans="2:6">
      <c r="B3" s="1" t="s">
        <v>9</v>
      </c>
      <c r="C3">
        <v>0</v>
      </c>
      <c r="D3">
        <v>0</v>
      </c>
      <c r="E3">
        <v>0</v>
      </c>
      <c r="F3" t="s">
        <v>85</v>
      </c>
    </row>
    <row r="4" spans="2:6">
      <c r="B4" s="1" t="s">
        <v>6</v>
      </c>
      <c r="C4" t="s">
        <v>68</v>
      </c>
      <c r="D4" t="s">
        <v>69</v>
      </c>
      <c r="E4" t="s">
        <v>69</v>
      </c>
      <c r="F4" t="s">
        <v>81</v>
      </c>
    </row>
    <row r="5" spans="2:6" outlineLevel="1">
      <c r="B5" t="s">
        <v>7</v>
      </c>
      <c r="C5" t="s">
        <v>23</v>
      </c>
      <c r="D5">
        <v>0.05</v>
      </c>
      <c r="E5">
        <v>0.05</v>
      </c>
    </row>
    <row r="6" spans="2:6" outlineLevel="1">
      <c r="B6" t="s">
        <v>5</v>
      </c>
      <c r="C6" t="s">
        <v>23</v>
      </c>
      <c r="D6">
        <v>0.05</v>
      </c>
      <c r="E6">
        <v>0.05</v>
      </c>
    </row>
    <row r="7" spans="2:6" outlineLevel="1">
      <c r="B7" t="s">
        <v>15</v>
      </c>
      <c r="C7" t="s">
        <v>23</v>
      </c>
      <c r="D7">
        <v>0.05</v>
      </c>
      <c r="E7">
        <v>0.05</v>
      </c>
    </row>
    <row r="8" spans="2:6" outlineLevel="1">
      <c r="B8" t="s">
        <v>12</v>
      </c>
      <c r="C8" t="s">
        <v>67</v>
      </c>
      <c r="D8">
        <v>0.15</v>
      </c>
      <c r="E8">
        <v>0.15</v>
      </c>
    </row>
    <row r="9" spans="2:6" outlineLevel="1">
      <c r="B9" t="s">
        <v>19</v>
      </c>
      <c r="C9" t="s">
        <v>67</v>
      </c>
      <c r="D9">
        <v>0.15</v>
      </c>
      <c r="E9">
        <v>0.15</v>
      </c>
    </row>
    <row r="10" spans="2:6" outlineLevel="1">
      <c r="B10" t="s">
        <v>14</v>
      </c>
      <c r="C10" t="s">
        <v>23</v>
      </c>
      <c r="D10">
        <v>0.05</v>
      </c>
      <c r="E10">
        <v>0.05</v>
      </c>
    </row>
    <row r="11" spans="2:6" outlineLevel="1">
      <c r="B11" t="s">
        <v>13</v>
      </c>
      <c r="C11" t="s">
        <v>67</v>
      </c>
      <c r="D11">
        <v>0.14000000000000001</v>
      </c>
      <c r="E11">
        <v>0.14000000000000001</v>
      </c>
    </row>
    <row r="12" spans="2:6" outlineLevel="1">
      <c r="B12" t="s">
        <v>21</v>
      </c>
      <c r="C12" t="s">
        <v>23</v>
      </c>
      <c r="D12">
        <v>0.05</v>
      </c>
      <c r="E12">
        <v>0.05</v>
      </c>
    </row>
    <row r="13" spans="2:6" outlineLevel="1">
      <c r="B13" t="s">
        <v>8</v>
      </c>
      <c r="C13" t="s">
        <v>67</v>
      </c>
      <c r="D13">
        <v>0.13</v>
      </c>
      <c r="E13">
        <v>0.13</v>
      </c>
    </row>
    <row r="14" spans="2:6" outlineLevel="1">
      <c r="B14" t="s">
        <v>20</v>
      </c>
      <c r="C14" t="s">
        <v>67</v>
      </c>
      <c r="D14">
        <v>0.15</v>
      </c>
      <c r="E14">
        <v>0.15</v>
      </c>
    </row>
    <row r="15" spans="2:6" outlineLevel="1">
      <c r="B15" t="s">
        <v>16</v>
      </c>
      <c r="C15" t="s">
        <v>23</v>
      </c>
      <c r="D15">
        <v>0.14974999999999999</v>
      </c>
      <c r="E15">
        <v>0.14974999999999999</v>
      </c>
    </row>
    <row r="16" spans="2:6" outlineLevel="1">
      <c r="B16" t="s">
        <v>11</v>
      </c>
      <c r="C16" t="s">
        <v>23</v>
      </c>
      <c r="D16">
        <v>0.05</v>
      </c>
      <c r="E16">
        <v>0.05</v>
      </c>
    </row>
    <row r="17" spans="2:6" outlineLevel="1">
      <c r="B17" t="s">
        <v>18</v>
      </c>
      <c r="C17" t="s">
        <v>23</v>
      </c>
      <c r="D17">
        <v>0.05</v>
      </c>
      <c r="E17">
        <v>0.05</v>
      </c>
    </row>
    <row r="18" spans="2:6">
      <c r="B18" s="1" t="s">
        <v>3</v>
      </c>
      <c r="C18" t="s">
        <v>22</v>
      </c>
      <c r="D18">
        <v>0.19</v>
      </c>
      <c r="E18">
        <v>0.19</v>
      </c>
      <c r="F18" s="17" t="s">
        <v>82</v>
      </c>
    </row>
    <row r="19" spans="2:6">
      <c r="B19" s="1" t="s">
        <v>10</v>
      </c>
      <c r="C19" t="s">
        <v>23</v>
      </c>
      <c r="D19">
        <v>0.18</v>
      </c>
      <c r="E19">
        <v>0.18</v>
      </c>
      <c r="F19" t="s">
        <v>76</v>
      </c>
    </row>
    <row r="20" spans="2:6">
      <c r="B20" s="1" t="s">
        <v>17</v>
      </c>
      <c r="C20" t="s">
        <v>23</v>
      </c>
      <c r="D20">
        <v>0.09</v>
      </c>
      <c r="E20">
        <v>0.09</v>
      </c>
      <c r="F20" t="s">
        <v>79</v>
      </c>
    </row>
    <row r="21" spans="2:6">
      <c r="B21" s="1" t="s">
        <v>4</v>
      </c>
      <c r="C21" t="s">
        <v>22</v>
      </c>
      <c r="D21">
        <v>0</v>
      </c>
      <c r="E21">
        <v>0</v>
      </c>
      <c r="F21" t="s">
        <v>80</v>
      </c>
    </row>
    <row r="23" spans="2:6">
      <c r="B23" s="1"/>
    </row>
    <row r="26" spans="2:6">
      <c r="B26" t="s">
        <v>86</v>
      </c>
    </row>
    <row r="27" spans="2:6">
      <c r="B27" t="e" vm="1">
        <v>#VALUE!</v>
      </c>
    </row>
  </sheetData>
  <autoFilter ref="B2:E21" xr:uid="{4FB0BE35-F82C-474C-B9D7-2C6EAB4AB6D5}">
    <sortState xmlns:xlrd2="http://schemas.microsoft.com/office/spreadsheetml/2017/richdata2" ref="B3:E21">
      <sortCondition ref="B2:B21"/>
    </sortState>
  </autoFilter>
  <mergeCells count="1">
    <mergeCell ref="D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53632BA310BB4783B45FEFED15F8DC" ma:contentTypeVersion="21" ma:contentTypeDescription="Create a new document." ma:contentTypeScope="" ma:versionID="e8267ede044601fa11b1e0125b97987e">
  <xsd:schema xmlns:xsd="http://www.w3.org/2001/XMLSchema" xmlns:xs="http://www.w3.org/2001/XMLSchema" xmlns:p="http://schemas.microsoft.com/office/2006/metadata/properties" xmlns:ns1="http://schemas.microsoft.com/sharepoint/v3" xmlns:ns2="8fc5154c-79be-4b9f-bd6e-061057529bee" xmlns:ns3="d60fa456-7b4a-4406-94db-b45ea864dcc6" targetNamespace="http://schemas.microsoft.com/office/2006/metadata/properties" ma:root="true" ma:fieldsID="a2cd2b1f625b31ae1e30e910af692204" ns1:_="" ns2:_="" ns3:_="">
    <xsd:import namespace="http://schemas.microsoft.com/sharepoint/v3"/>
    <xsd:import namespace="8fc5154c-79be-4b9f-bd6e-061057529bee"/>
    <xsd:import namespace="d60fa456-7b4a-4406-94db-b45ea864dc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5154c-79be-4b9f-bd6e-061057529b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23c1ae6-fb4c-46f0-9f45-decf50a53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fa456-7b4a-4406-94db-b45ea864dc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ca7012-7c7d-42b6-9699-2fcea44af224}" ma:internalName="TaxCatchAll" ma:showField="CatchAllData" ma:web="d60fa456-7b4a-4406-94db-b45ea864dc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8fc5154c-79be-4b9f-bd6e-061057529bee">
      <Terms xmlns="http://schemas.microsoft.com/office/infopath/2007/PartnerControls"/>
    </lcf76f155ced4ddcb4097134ff3c332f>
    <TaxCatchAll xmlns="d60fa456-7b4a-4406-94db-b45ea864dc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6E9123-ECBD-4472-A06A-DB730375B4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fc5154c-79be-4b9f-bd6e-061057529bee"/>
    <ds:schemaRef ds:uri="d60fa456-7b4a-4406-94db-b45ea864dc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46A098-A4F4-474F-BA32-7EF245C41A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fc5154c-79be-4b9f-bd6e-061057529bee"/>
    <ds:schemaRef ds:uri="d60fa456-7b4a-4406-94db-b45ea864dcc6"/>
  </ds:schemaRefs>
</ds:datastoreItem>
</file>

<file path=customXml/itemProps3.xml><?xml version="1.0" encoding="utf-8"?>
<ds:datastoreItem xmlns:ds="http://schemas.openxmlformats.org/officeDocument/2006/customXml" ds:itemID="{A06E4590-85AB-4586-8943-257BC36CDC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Invoice</vt:lpstr>
      <vt:lpstr>Tax Table</vt:lpstr>
      <vt:lpstr>Country</vt:lpstr>
      <vt:lpstr>Province</vt:lpstr>
      <vt:lpstr>TaxTable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Gapter</dc:creator>
  <cp:keywords/>
  <dc:description/>
  <cp:lastModifiedBy>Amy Bodfield</cp:lastModifiedBy>
  <cp:revision/>
  <cp:lastPrinted>2026-01-15T17:20:17Z</cp:lastPrinted>
  <dcterms:created xsi:type="dcterms:W3CDTF">2025-05-21T21:11:00Z</dcterms:created>
  <dcterms:modified xsi:type="dcterms:W3CDTF">2026-01-15T22:25:41Z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0x0101003253632BA310BB4783B45FEFED15F8DC</vt:lpwstr>
  </property>
  <property fmtid="{D5CDD505-2E9C-101B-9397-08002B2CF9AE}" pid="3" name="MediaServiceImageTags">
    <vt:lpwstr/>
  </property>
</Properties>
</file>